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26116B0-216D-4BD6-B609-FB4DFA215C75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996-2025" sheetId="1" r:id="rId1"/>
    <sheet name="Zona Andina Ultimas 10 Temp." sheetId="2" r:id="rId2"/>
    <sheet name="Zona Monte" sheetId="3" r:id="rId3"/>
    <sheet name="Resumen 2024-2025" sheetId="4" r:id="rId4"/>
  </sheets>
  <definedNames>
    <definedName name="_xlnm.Print_Area" localSheetId="0">'1996-2025'!$A$4:$S$36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Q5ChaPvn6FYKBGSwQAEzUw/KdxVQJa421nKmcVxIA2w="/>
    </ext>
  </extLst>
</workbook>
</file>

<file path=xl/calcChain.xml><?xml version="1.0" encoding="utf-8"?>
<calcChain xmlns="http://schemas.openxmlformats.org/spreadsheetml/2006/main">
  <c r="H3" i="4" l="1"/>
  <c r="H2" i="4"/>
  <c r="D3" i="4"/>
  <c r="D2" i="4"/>
  <c r="Q35" i="1"/>
  <c r="S34" i="1"/>
  <c r="S35" i="1" s="1"/>
  <c r="N35" i="1"/>
  <c r="P34" i="1"/>
  <c r="P35" i="1" s="1"/>
  <c r="K35" i="1"/>
  <c r="K36" i="1" s="1"/>
  <c r="M34" i="1"/>
  <c r="M35" i="1" s="1"/>
  <c r="H35" i="1"/>
  <c r="J34" i="1"/>
  <c r="J35" i="1" s="1"/>
  <c r="E35" i="1"/>
  <c r="G34" i="1"/>
  <c r="G35" i="1" s="1"/>
  <c r="B35" i="1"/>
  <c r="B36" i="1" s="1"/>
  <c r="D34" i="1"/>
  <c r="D35" i="1"/>
  <c r="R35" i="1"/>
  <c r="O35" i="1"/>
  <c r="O36" i="1" s="1"/>
  <c r="L35" i="1"/>
  <c r="I35" i="1"/>
  <c r="I36" i="1" s="1"/>
  <c r="C35" i="1"/>
  <c r="C36" i="1" s="1"/>
  <c r="F35" i="1"/>
  <c r="F36" i="1" s="1"/>
  <c r="A43" i="1"/>
  <c r="A42" i="1"/>
  <c r="A41" i="1"/>
  <c r="A40" i="1"/>
  <c r="N36" i="1"/>
  <c r="E36" i="1"/>
  <c r="H36" i="1"/>
  <c r="L36" i="1"/>
  <c r="G33" i="1"/>
  <c r="S33" i="1"/>
  <c r="P33" i="1"/>
  <c r="M33" i="1"/>
  <c r="J33" i="1"/>
  <c r="D33" i="1"/>
  <c r="G3" i="4" l="1"/>
  <c r="G2" i="4"/>
  <c r="G32" i="1"/>
  <c r="S32" i="1"/>
  <c r="P32" i="1"/>
  <c r="M32" i="1"/>
  <c r="J32" i="1"/>
  <c r="D32" i="1"/>
  <c r="E3" i="4" l="1"/>
  <c r="E2" i="4"/>
  <c r="S31" i="1"/>
  <c r="P31" i="1"/>
  <c r="M31" i="1"/>
  <c r="J31" i="1"/>
  <c r="G31" i="1"/>
  <c r="D31" i="1"/>
  <c r="S30" i="1"/>
  <c r="P30" i="1"/>
  <c r="M30" i="1"/>
  <c r="J30" i="1"/>
  <c r="G30" i="1"/>
  <c r="D30" i="1"/>
  <c r="Q29" i="1"/>
  <c r="S29" i="1" s="1"/>
  <c r="P29" i="1"/>
  <c r="M29" i="1"/>
  <c r="J29" i="1"/>
  <c r="G29" i="1"/>
  <c r="D29" i="1"/>
  <c r="R28" i="1"/>
  <c r="R36" i="1" s="1"/>
  <c r="Q28" i="1"/>
  <c r="P28" i="1"/>
  <c r="P36" i="1" s="1"/>
  <c r="M28" i="1"/>
  <c r="J28" i="1"/>
  <c r="G28" i="1"/>
  <c r="D28" i="1"/>
  <c r="A45" i="1" l="1"/>
  <c r="D36" i="1"/>
  <c r="G36" i="1"/>
  <c r="A46" i="1"/>
  <c r="J36" i="1"/>
  <c r="Q36" i="1"/>
  <c r="M36" i="1"/>
  <c r="S28" i="1"/>
  <c r="S36" i="1" s="1"/>
</calcChain>
</file>

<file path=xl/sharedStrings.xml><?xml version="1.0" encoding="utf-8"?>
<sst xmlns="http://schemas.openxmlformats.org/spreadsheetml/2006/main" count="96" uniqueCount="60">
  <si>
    <t>Zona Andina</t>
  </si>
  <si>
    <t>Intervenciones</t>
  </si>
  <si>
    <t>Superficie (ha)</t>
  </si>
  <si>
    <t>Bosque nativo (ha)</t>
  </si>
  <si>
    <t>Bosque implantado (ha)</t>
  </si>
  <si>
    <t>Matorral (ha)</t>
  </si>
  <si>
    <t>Pastizal y otros (ha)</t>
  </si>
  <si>
    <t>Bariloche</t>
  </si>
  <si>
    <t>El Bolsón</t>
  </si>
  <si>
    <t>TOTAL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</si>
  <si>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</si>
  <si>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</si>
  <si>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</si>
  <si>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</si>
  <si>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</si>
  <si>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</si>
  <si>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</si>
  <si>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</si>
  <si>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</si>
  <si>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</si>
  <si>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</si>
  <si>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</si>
  <si>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</si>
  <si>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</si>
  <si>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</si>
  <si>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</si>
  <si>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</si>
  <si>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</si>
  <si>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</si>
  <si>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</si>
  <si>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</si>
  <si>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</si>
  <si>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</si>
  <si>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</si>
  <si>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</si>
  <si>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</si>
  <si>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PROMEDIO :</t>
  </si>
  <si>
    <t xml:space="preserve">Aclaración: en la temporada 2015/2016 está incluido el incendio ocurrido en Mencué en el mes de diciembre. En la temporada 2017/2018 están incluido los incendios producidos entre los parajes de Mencué y El Cuy, Estancia Paso Flores, y Villa Llanquín, durante el mes de enero de 2018. </t>
  </si>
  <si>
    <t xml:space="preserve">Promedio últimas 10 temporadas intervenciones El Bolsón </t>
  </si>
  <si>
    <t xml:space="preserve">Promedio últimas 10 temporadas superficie El Bolsón </t>
  </si>
  <si>
    <t>Promedio últimas 10 temporadas intervenciones Bariloche</t>
  </si>
  <si>
    <t>Promedio últimas 10 temporadas superficie Bariloche</t>
  </si>
  <si>
    <t>Promedio últimas 10 temporadas intervenciones Zona Andina</t>
  </si>
  <si>
    <t>Promedio últimas 10 temporadas superficie Zona Andina</t>
  </si>
  <si>
    <t>Total</t>
  </si>
  <si>
    <t>Superficie afectada (ha)</t>
  </si>
  <si>
    <t>Promedio últimas 10 temporadas</t>
  </si>
  <si>
    <t xml:space="preserve">El Bolsón </t>
  </si>
  <si>
    <t>Gral. Conesa</t>
  </si>
  <si>
    <t>2022/2023</t>
  </si>
  <si>
    <t xml:space="preserve">Zona Andina </t>
  </si>
  <si>
    <t>Zona del Monte</t>
  </si>
  <si>
    <t>TEMPORADA</t>
  </si>
  <si>
    <t>2023/2024</t>
  </si>
  <si>
    <t>Intervenciones y superficie afectada (ha) por tipo de vegetación para el período 1996/97 – 2023/24</t>
  </si>
  <si>
    <t>Temporadas</t>
  </si>
  <si>
    <t>Central Operativa</t>
  </si>
  <si>
    <t>TOTAL 1996/2025</t>
  </si>
  <si>
    <t>2024/2025</t>
  </si>
  <si>
    <t>Temporada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</si>
</sst>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2"/>
      <color theme="1"/>
      <name val="Courier New"/>
      <family val="3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C0D9"/>
        <bgColor rgb="FFCCC0D9"/>
      </patternFill>
    </fill>
    <fill>
      <patternFill patternType="solid">
        <fgColor rgb="FFE5DFEC"/>
        <bgColor rgb="FFE5DFEC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" fontId="6" fillId="5" borderId="9" xfId="0" applyNumberFormat="1" applyFont="1" applyFill="1" applyBorder="1" applyAlignment="1">
      <alignment horizontal="center"/>
    </xf>
    <xf numFmtId="1" fontId="6" fillId="6" borderId="9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4" fillId="9" borderId="7" xfId="0" applyFont="1" applyFill="1" applyBorder="1" applyAlignment="1">
      <alignment horizontal="center" wrapText="1"/>
    </xf>
    <xf numFmtId="1" fontId="7" fillId="9" borderId="9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/>
    </xf>
    <xf numFmtId="1" fontId="7" fillId="10" borderId="9" xfId="0" applyNumberFormat="1" applyFont="1" applyFill="1" applyBorder="1" applyAlignment="1">
      <alignment horizontal="center"/>
    </xf>
    <xf numFmtId="0" fontId="8" fillId="0" borderId="0" xfId="0" applyFont="1"/>
    <xf numFmtId="1" fontId="9" fillId="0" borderId="0" xfId="0" applyNumberFormat="1" applyFont="1"/>
    <xf numFmtId="0" fontId="9" fillId="0" borderId="0" xfId="0" applyFont="1"/>
    <xf numFmtId="1" fontId="2" fillId="0" borderId="0" xfId="0" applyNumberFormat="1" applyFont="1"/>
    <xf numFmtId="0" fontId="10" fillId="0" borderId="0" xfId="0" applyFont="1"/>
    <xf numFmtId="1" fontId="3" fillId="0" borderId="0" xfId="0" applyNumberFormat="1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6" fillId="5" borderId="1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1" fontId="6" fillId="5" borderId="10" xfId="0" applyNumberFormat="1" applyFont="1" applyFill="1" applyBorder="1" applyAlignment="1">
      <alignment horizontal="center"/>
    </xf>
    <xf numFmtId="1" fontId="6" fillId="6" borderId="10" xfId="0" applyNumberFormat="1" applyFont="1" applyFill="1" applyBorder="1" applyAlignment="1">
      <alignment horizontal="center"/>
    </xf>
    <xf numFmtId="0" fontId="11" fillId="0" borderId="0" xfId="0" applyFont="1" applyFill="1"/>
    <xf numFmtId="1" fontId="2" fillId="0" borderId="0" xfId="0" applyNumberFormat="1" applyFont="1" applyFill="1"/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050" b="1" i="0">
                <a:solidFill>
                  <a:srgbClr val="757575"/>
                </a:solidFill>
                <a:latin typeface="+mn-lt"/>
              </a:defRPr>
            </a:pPr>
            <a:r>
              <a:rPr lang="es-AR" sz="1050" b="1" i="0">
                <a:solidFill>
                  <a:srgbClr val="757575"/>
                </a:solidFill>
                <a:latin typeface="+mn-lt"/>
              </a:rPr>
              <a:t>Intervenciones y Superficie afectada (ha)
Promedio de las últimas 10 temporadas vs  Temporada 2023/24
Zona Andina </a:t>
            </a:r>
          </a:p>
        </c:rich>
      </c:tx>
      <c:layout>
        <c:manualLayout>
          <c:xMode val="edge"/>
          <c:yMode val="edge"/>
          <c:x val="0.28655755254180443"/>
          <c:y val="2.6826822394125174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2.2529438250954398E-2"/>
          <c:y val="0.16526334208224125"/>
          <c:w val="0.93149700947575731"/>
          <c:h val="0.683814035197791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'Zona Andina Ultimas 10 Temp.'!$B$1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-8.1900081900082231E-3"/>
                  <c:y val="-2.8119507908611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42-454E-A0F7-D3AF15686464}"/>
                </c:ext>
              </c:extLst>
            </c:dLbl>
            <c:dLbl>
              <c:idx val="1"/>
              <c:layout>
                <c:manualLayout>
                  <c:x val="-1.3104013104013105E-2"/>
                  <c:y val="-3.7492677211482146E-2"/>
                </c:manualLayout>
              </c:layout>
              <c:spPr>
                <a:noFill/>
                <a:ln>
                  <a:noFill/>
                </a:ln>
                <a:effectLst/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 lvl="0">
                    <a:defRPr sz="1400" b="1" i="0"/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2-454E-A0F7-D3AF15686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'Zona Andina Ultimas 10 Temp.'!$B$2:$B$3</c:f>
              <c:numCache>
                <c:formatCode>General</c:formatCode>
                <c:ptCount val="2"/>
                <c:pt idx="0" formatCode="0">
                  <c:v>161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2-454E-A0F7-D3AF15686464}"/>
            </c:ext>
          </c:extLst>
        </c:ser>
        <c:ser>
          <c:idx val="1"/>
          <c:order val="1"/>
          <c:tx>
            <c:strRef>
              <c:f>'Zona Andina Ultimas 10 Temp.'!$C$1</c:f>
              <c:strCache>
                <c:ptCount val="1"/>
                <c:pt idx="0">
                  <c:v>Superficie afectada (ha)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  <a:scene3d>
              <a:camera prst="orthographicFront"/>
              <a:lightRig rig="threePt" dir="t"/>
            </a:scene3d>
            <a:sp3d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2.620802620802621E-2"/>
                  <c:y val="-2.1089630931458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42-454E-A0F7-D3AF15686464}"/>
                </c:ext>
              </c:extLst>
            </c:dLbl>
            <c:dLbl>
              <c:idx val="1"/>
              <c:layout>
                <c:manualLayout>
                  <c:x val="2.4570024570024579E-2"/>
                  <c:y val="-3.0462800234329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42-454E-A0F7-D3AF15686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400" b="1" i="0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'Zona Andina Ultimas 10 Temp.'!$C$2:$C$3</c:f>
              <c:numCache>
                <c:formatCode>General</c:formatCode>
                <c:ptCount val="2"/>
                <c:pt idx="0" formatCode="0">
                  <c:v>1792</c:v>
                </c:pt>
                <c:pt idx="1">
                  <c:v>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42-454E-A0F7-D3AF1568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180224"/>
        <c:axId val="88182144"/>
        <c:axId val="92273728"/>
      </c:bar3DChart>
      <c:catAx>
        <c:axId val="8818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General" sourceLinked="1"/>
        <c:majorTickMark val="none"/>
        <c:minorTickMark val="none"/>
        <c:tickLblPos val="none"/>
        <c:crossAx val="88182144"/>
        <c:crosses val="autoZero"/>
        <c:auto val="0"/>
        <c:lblAlgn val="ctr"/>
        <c:lblOffset val="100"/>
        <c:noMultiLvlLbl val="0"/>
      </c:catAx>
      <c:valAx>
        <c:axId val="88182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AR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AR"/>
          </a:p>
        </c:txPr>
        <c:crossAx val="88180224"/>
        <c:crosses val="autoZero"/>
        <c:crossBetween val="between"/>
      </c:valAx>
      <c:serAx>
        <c:axId val="92273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AR"/>
          </a:p>
        </c:txPr>
        <c:crossAx val="88182144"/>
        <c:crosses val="autoZero"/>
      </c:ser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Intervenciones y Superficie afectada (ha)</a:t>
            </a:r>
          </a:p>
          <a:p>
            <a:pPr>
              <a:defRPr/>
            </a:pPr>
            <a:r>
              <a:rPr lang="es-ES" b="1"/>
              <a:t>Zona del Monte</a:t>
            </a:r>
          </a:p>
        </c:rich>
      </c:tx>
      <c:layout>
        <c:manualLayout>
          <c:xMode val="edge"/>
          <c:yMode val="edge"/>
          <c:x val="0.35573350881572074"/>
          <c:y val="2.451922872603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7288214957246535E-2"/>
          <c:y val="0.17155552553709091"/>
          <c:w val="0.79580794791159171"/>
          <c:h val="0.75966775858831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'Zona Monte'!$B$1</c:f>
              <c:strCache>
                <c:ptCount val="1"/>
                <c:pt idx="0">
                  <c:v>Intervenciones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'Zona Monte'!$A$2:$A$9</c:f>
              <c:strCache>
                <c:ptCount val="8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  <c:pt idx="7">
                  <c:v>2024/2025</c:v>
                </c:pt>
              </c:strCache>
            </c:strRef>
          </c:cat>
          <c:val>
            <c:numRef>
              <c:f>'Zona Monte'!$B$2:$B$9</c:f>
              <c:numCache>
                <c:formatCode>General</c:formatCode>
                <c:ptCount val="8"/>
                <c:pt idx="0">
                  <c:v>85</c:v>
                </c:pt>
                <c:pt idx="1">
                  <c:v>190</c:v>
                </c:pt>
                <c:pt idx="2">
                  <c:v>220</c:v>
                </c:pt>
                <c:pt idx="3">
                  <c:v>164</c:v>
                </c:pt>
                <c:pt idx="4">
                  <c:v>94</c:v>
                </c:pt>
                <c:pt idx="5" formatCode="0">
                  <c:v>159</c:v>
                </c:pt>
                <c:pt idx="6">
                  <c:v>165</c:v>
                </c:pt>
                <c:pt idx="7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2-4261-9441-9B0CDBB1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73888"/>
        <c:axId val="88371968"/>
      </c:barChart>
      <c:lineChart>
        <c:grouping val="standard"/>
        <c:varyColors val="0"/>
        <c:ser>
          <c:idx val="1"/>
          <c:order val="1"/>
          <c:tx>
            <c:strRef>
              <c:f>'Zona Monte'!$C$1</c:f>
              <c:strCache>
                <c:ptCount val="1"/>
                <c:pt idx="0">
                  <c:v>Superficie afectada (ha)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801980198019809E-2"/>
                  <c:y val="-3.2748531979825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32-4261-9441-9B0CDBB161B6}"/>
                </c:ext>
              </c:extLst>
            </c:dLbl>
            <c:dLbl>
              <c:idx val="1"/>
              <c:layout>
                <c:manualLayout>
                  <c:x val="-6.6006600660066025E-3"/>
                  <c:y val="-2.807017026842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32-4261-9441-9B0CDBB161B6}"/>
                </c:ext>
              </c:extLst>
            </c:dLbl>
            <c:dLbl>
              <c:idx val="2"/>
              <c:layout>
                <c:manualLayout>
                  <c:x val="6.6006600660066025E-3"/>
                  <c:y val="-4.2105255402632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2-4261-9441-9B0CDBB161B6}"/>
                </c:ext>
              </c:extLst>
            </c:dLbl>
            <c:dLbl>
              <c:idx val="3"/>
              <c:layout>
                <c:manualLayout>
                  <c:x val="8.8008800880088039E-3"/>
                  <c:y val="-4.4444436258334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32-4261-9441-9B0CDBB161B6}"/>
                </c:ext>
              </c:extLst>
            </c:dLbl>
            <c:dLbl>
              <c:idx val="4"/>
              <c:layout>
                <c:manualLayout>
                  <c:x val="1.3201320132013125E-2"/>
                  <c:y val="-7.01754256710547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32-4261-9441-9B0CDBB161B6}"/>
                </c:ext>
              </c:extLst>
            </c:dLbl>
            <c:dLbl>
              <c:idx val="5"/>
              <c:layout>
                <c:manualLayout>
                  <c:x val="8.800880088008646E-3"/>
                  <c:y val="-2.8070170268421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2-4261-9441-9B0CDBB161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1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'Zona Monte'!$A$2:$A$9</c:f>
              <c:strCache>
                <c:ptCount val="8"/>
                <c:pt idx="0">
                  <c:v>2017/2018</c:v>
                </c:pt>
                <c:pt idx="1">
                  <c:v>2018/2019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  <c:pt idx="5">
                  <c:v>2022/2023</c:v>
                </c:pt>
                <c:pt idx="6">
                  <c:v>2023/2024</c:v>
                </c:pt>
                <c:pt idx="7">
                  <c:v>2024/2025</c:v>
                </c:pt>
              </c:strCache>
            </c:strRef>
          </c:cat>
          <c:val>
            <c:numRef>
              <c:f>'Zona Monte'!$C$2:$C$9</c:f>
              <c:numCache>
                <c:formatCode>0</c:formatCode>
                <c:ptCount val="8"/>
                <c:pt idx="0">
                  <c:v>191267</c:v>
                </c:pt>
                <c:pt idx="1">
                  <c:v>131739</c:v>
                </c:pt>
                <c:pt idx="2" formatCode="General">
                  <c:v>69427</c:v>
                </c:pt>
                <c:pt idx="3" formatCode="General">
                  <c:v>10088</c:v>
                </c:pt>
                <c:pt idx="4" formatCode="General">
                  <c:v>9497</c:v>
                </c:pt>
                <c:pt idx="5">
                  <c:v>84405</c:v>
                </c:pt>
                <c:pt idx="6" formatCode="General">
                  <c:v>11622</c:v>
                </c:pt>
                <c:pt idx="7" formatCode="General">
                  <c:v>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32-4261-9441-9B0CDBB1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53792"/>
        <c:axId val="88351872"/>
      </c:lineChart>
      <c:valAx>
        <c:axId val="88351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 i="1"/>
                  <a:t>Superficie afectada (ha)</a:t>
                </a:r>
              </a:p>
            </c:rich>
          </c:tx>
          <c:layout>
            <c:manualLayout>
              <c:xMode val="edge"/>
              <c:yMode val="edge"/>
              <c:x val="0.95796282607531202"/>
              <c:y val="0.326691775360300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353792"/>
        <c:crosses val="max"/>
        <c:crossBetween val="between"/>
      </c:valAx>
      <c:catAx>
        <c:axId val="883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351872"/>
        <c:crosses val="autoZero"/>
        <c:auto val="1"/>
        <c:lblAlgn val="ctr"/>
        <c:lblOffset val="100"/>
        <c:noMultiLvlLbl val="0"/>
      </c:catAx>
      <c:valAx>
        <c:axId val="88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Intervenciones</a:t>
                </a:r>
              </a:p>
            </c:rich>
          </c:tx>
          <c:layout>
            <c:manualLayout>
              <c:xMode val="edge"/>
              <c:yMode val="edge"/>
              <c:x val="1.1541985823200677E-2"/>
              <c:y val="0.38489272612856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8373888"/>
        <c:crosses val="autoZero"/>
        <c:crossBetween val="between"/>
      </c:valAx>
      <c:catAx>
        <c:axId val="8837388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Temporadas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out"/>
        <c:minorTickMark val="none"/>
        <c:tickLblPos val="none"/>
        <c:crossAx val="88371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33331064164539"/>
          <c:y val="0.10454895243749703"/>
          <c:w val="0.43989301337332831"/>
          <c:h val="3.1883098505976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s-AR" sz="1000" b="1" i="0">
                <a:solidFill>
                  <a:srgbClr val="757575"/>
                </a:solidFill>
                <a:latin typeface="+mn-lt"/>
              </a:rPr>
              <a:t>Intervenciones por Zona</a:t>
            </a:r>
          </a:p>
        </c:rich>
      </c:tx>
      <c:layout>
        <c:manualLayout>
          <c:xMode val="edge"/>
          <c:yMode val="edge"/>
          <c:x val="0.43034709446365932"/>
          <c:y val="7.543228267637718E-2"/>
        </c:manualLayout>
      </c:layout>
      <c:overlay val="0"/>
    </c:title>
    <c:autoTitleDeleted val="0"/>
    <c:plotArea>
      <c:layout>
        <c:manualLayout>
          <c:xMode val="edge"/>
          <c:yMode val="edge"/>
          <c:x val="8.322361070843573E-2"/>
          <c:y val="0.20981379504301576"/>
          <c:w val="0.89097849190330169"/>
          <c:h val="0.67424559561775177"/>
        </c:manualLayout>
      </c:layout>
      <c:pie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0.16066965928324373"/>
                  <c:y val="-8.35607260804110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114 - Zona Andina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11326971978971"/>
                      <c:h val="0.1225625625625625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EAB4-45FF-9DEE-20623DE42A1B}"/>
                </c:ext>
              </c:extLst>
            </c:dLbl>
            <c:dLbl>
              <c:idx val="1"/>
              <c:layout>
                <c:manualLayout>
                  <c:x val="0.13537272794171745"/>
                  <c:y val="6.99884136104608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165 - Zona del Monte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AB4-45FF-9DEE-20623DE42A1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'Resumen 2024-2025'!$G$1:$H$1</c:f>
              <c:strCache>
                <c:ptCount val="2"/>
                <c:pt idx="0">
                  <c:v>Zona Andina </c:v>
                </c:pt>
                <c:pt idx="1">
                  <c:v>Zona del Monte</c:v>
                </c:pt>
              </c:strCache>
            </c:strRef>
          </c:cat>
          <c:val>
            <c:numRef>
              <c:f>'Resumen 2024-2025'!$G$2:$H$2</c:f>
              <c:numCache>
                <c:formatCode>General</c:formatCode>
                <c:ptCount val="2"/>
                <c:pt idx="0">
                  <c:v>160</c:v>
                </c:pt>
                <c:pt idx="1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B4-45FF-9DEE-20623DE4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es-AR" sz="1000" b="1" i="0">
                <a:solidFill>
                  <a:srgbClr val="757575"/>
                </a:solidFill>
                <a:latin typeface="+mn-lt"/>
              </a:rPr>
              <a:t>Superficie afectada (ha) por Zona</a:t>
            </a:r>
          </a:p>
        </c:rich>
      </c:tx>
      <c:layout>
        <c:manualLayout>
          <c:xMode val="edge"/>
          <c:yMode val="edge"/>
          <c:x val="0.35558073932347262"/>
          <c:y val="3.939624664034113E-2"/>
        </c:manualLayout>
      </c:layout>
      <c:overlay val="0"/>
    </c:title>
    <c:autoTitleDeleted val="0"/>
    <c:plotArea>
      <c:layout>
        <c:manualLayout>
          <c:xMode val="edge"/>
          <c:yMode val="edge"/>
          <c:x val="8.322361070843573E-2"/>
          <c:y val="0.20981379504301576"/>
          <c:w val="0.89097849190330169"/>
          <c:h val="0.6742455956177517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7.4145264552211307E-2"/>
                  <c:y val="4.1422367249138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949 - Zona Andina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4673714851064"/>
                      <c:h val="0.1133133133133132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BEEF-4B13-AA5D-644D0506536B}"/>
                </c:ext>
              </c:extLst>
            </c:dLbl>
            <c:dLbl>
              <c:idx val="1"/>
              <c:layout>
                <c:manualLayout>
                  <c:x val="1.3102754679029537E-2"/>
                  <c:y val="-0.305465465465465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11622 - Zona del Monte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EEF-4B13-AA5D-644D050653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'Resumen 2024-2025'!$G$3:$H$3</c:f>
              <c:numCache>
                <c:formatCode>0</c:formatCode>
                <c:ptCount val="2"/>
                <c:pt idx="0" formatCode="General">
                  <c:v>3970</c:v>
                </c:pt>
                <c:pt idx="1">
                  <c:v>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EF-4B13-AA5D-644D05065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12</xdr:row>
      <xdr:rowOff>161925</xdr:rowOff>
    </xdr:from>
    <xdr:ext cx="7753350" cy="5419725"/>
    <xdr:graphicFrame macro="">
      <xdr:nvGraphicFramePr>
        <xdr:cNvPr id="775961364" name="Chart 1">
          <a:extLst>
            <a:ext uri="{FF2B5EF4-FFF2-40B4-BE49-F238E27FC236}">
              <a16:creationId xmlns:a16="http://schemas.microsoft.com/office/drawing/2014/main" id="{00000000-0008-0000-0100-0000143B4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285750</xdr:colOff>
      <xdr:row>13</xdr:row>
      <xdr:rowOff>38100</xdr:rowOff>
    </xdr:from>
    <xdr:to>
      <xdr:col>1</xdr:col>
      <xdr:colOff>81915</xdr:colOff>
      <xdr:row>16</xdr:row>
      <xdr:rowOff>120342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514600"/>
          <a:ext cx="2015490" cy="65374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0.88698</cdr:x>
      <cdr:y>0.02519</cdr:y>
    </cdr:from>
    <cdr:to>
      <cdr:x>0.96355</cdr:x>
      <cdr:y>0.12302</cdr:y>
    </cdr:to>
    <cdr:pic>
      <cdr:nvPicPr>
        <cdr:cNvPr id="3" name="image1.png" descr="E:\Documentos\Logos Instituciones\Logo-SPLIF.png">
          <a:extLst xmlns:a="http://schemas.openxmlformats.org/drawingml/2006/main">
            <a:ext uri="{FF2B5EF4-FFF2-40B4-BE49-F238E27FC236}">
              <a16:creationId xmlns:a16="http://schemas.microsoft.com/office/drawing/2014/main" id="{83770C34-AF34-D480-EEC9-C30F56EC0F7E}"/>
            </a:ext>
          </a:extLst>
        </cdr:cNvPr>
        <cdr:cNvPicPr preferRelativeResize="0"/>
      </cdr:nvPicPr>
      <cdr:blipFill>
        <a:blip xmlns:a="http://schemas.openxmlformats.org/drawingml/2006/main" xmlns:r="http://schemas.openxmlformats.org/officeDocument/2006/relationships" r:embed="rId1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6877050" y="136508"/>
          <a:ext cx="593710" cy="53024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0.15233</cdr:x>
      <cdr:y>0.82777</cdr:y>
    </cdr:from>
    <cdr:to>
      <cdr:x>0.57617</cdr:x>
      <cdr:y>0.90158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81100" y="4486275"/>
          <a:ext cx="32861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0.10442</cdr:x>
      <cdr:y>0.78383</cdr:y>
    </cdr:from>
    <cdr:to>
      <cdr:x>0.60197</cdr:x>
      <cdr:y>0.89455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809624" y="4248150"/>
          <a:ext cx="38576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 i="1"/>
            <a:t>promedio últimas 10 temporadas  </a:t>
          </a:r>
        </a:p>
        <a:p xmlns:a="http://schemas.openxmlformats.org/drawingml/2006/main">
          <a:endParaRPr lang="es-ES" sz="1100" b="1" i="1"/>
        </a:p>
        <a:p xmlns:a="http://schemas.openxmlformats.org/drawingml/2006/main">
          <a:r>
            <a:rPr lang="es-ES" sz="1100" b="1" i="1"/>
            <a:t>                                                            temporada 2023/24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9</xdr:row>
      <xdr:rowOff>38097</xdr:rowOff>
    </xdr:from>
    <xdr:to>
      <xdr:col>6</xdr:col>
      <xdr:colOff>104774</xdr:colOff>
      <xdr:row>41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0.89419</cdr:x>
      <cdr:y>0.01111</cdr:y>
    </cdr:from>
    <cdr:to>
      <cdr:x>0.9857</cdr:x>
      <cdr:y>0.10233</cdr:y>
    </cdr:to>
    <cdr:pic>
      <cdr:nvPicPr>
        <cdr:cNvPr id="2" name="image1.png" descr="E:\Documentos\Logos Instituciones\Logo-SPLIF.png">
          <a:extLst xmlns:a="http://schemas.openxmlformats.org/drawingml/2006/main">
            <a:ext uri="{FF2B5EF4-FFF2-40B4-BE49-F238E27FC236}">
              <a16:creationId xmlns:a16="http://schemas.microsoft.com/office/drawing/2014/main" id="{CC8B3DE2-77E3-B6ED-CAC0-797BA0A6442E}"/>
            </a:ext>
          </a:extLst>
        </cdr:cNvPr>
        <cdr:cNvPicPr preferRelativeResize="0"/>
      </cdr:nvPicPr>
      <cdr:blipFill>
        <a:blip xmlns:a="http://schemas.openxmlformats.org/drawingml/2006/main" xmlns:r="http://schemas.openxmlformats.org/officeDocument/2006/relationships" r:embed="rId1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715000" y="62336"/>
          <a:ext cx="584903" cy="51178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</cdr:x>
      <cdr:y>0</cdr:y>
    </cdr:from>
    <cdr:to>
      <cdr:x>0.32453</cdr:x>
      <cdr:y>0.10187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BD087EDE-CF48-B89D-3AE5-FDDED71DC3C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074154" cy="57150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7</xdr:row>
      <xdr:rowOff>114300</xdr:rowOff>
    </xdr:from>
    <xdr:ext cx="6115050" cy="3171825"/>
    <xdr:graphicFrame macro="">
      <xdr:nvGraphicFramePr>
        <xdr:cNvPr id="1771013776" name="Chart 3">
          <a:extLst>
            <a:ext uri="{FF2B5EF4-FFF2-40B4-BE49-F238E27FC236}">
              <a16:creationId xmlns:a16="http://schemas.microsoft.com/office/drawing/2014/main" id="{00000000-0008-0000-0300-000090868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28575</xdr:colOff>
      <xdr:row>50</xdr:row>
      <xdr:rowOff>95250</xdr:rowOff>
    </xdr:from>
    <xdr:ext cx="6115050" cy="495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90675" y="8191500"/>
          <a:ext cx="6115050" cy="4953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 el caso de la Zona del Monte</a:t>
          </a:r>
          <a:r>
            <a:rPr lang="en-US" sz="10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 SPLIF trabaja en conjunto con los Bomberos Voluntarios coordinados por la Secretaría de Protección Civil (Ministerio de Seguridad y Justicia).</a:t>
          </a:r>
          <a:endParaRPr sz="1000" b="1"/>
        </a:p>
      </xdr:txBody>
    </xdr:sp>
    <xdr:clientData fLocksWithSheet="0"/>
  </xdr:oneCellAnchor>
  <xdr:oneCellAnchor>
    <xdr:from>
      <xdr:col>1</xdr:col>
      <xdr:colOff>152400</xdr:colOff>
      <xdr:row>5</xdr:row>
      <xdr:rowOff>47625</xdr:rowOff>
    </xdr:from>
    <xdr:ext cx="6000750" cy="3238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45625" y="3618075"/>
          <a:ext cx="6000750" cy="3238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Incendios forestales y rurales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Temporada 2024/25 </a:t>
          </a:r>
          <a:endParaRPr sz="1400"/>
        </a:p>
      </xdr:txBody>
    </xdr:sp>
    <xdr:clientData fLocksWithSheet="0"/>
  </xdr:oneCellAnchor>
  <xdr:oneCellAnchor>
    <xdr:from>
      <xdr:col>7</xdr:col>
      <xdr:colOff>152400</xdr:colOff>
      <xdr:row>8</xdr:row>
      <xdr:rowOff>66674</xdr:rowOff>
    </xdr:from>
    <xdr:ext cx="657225" cy="581025"/>
    <xdr:pic>
      <xdr:nvPicPr>
        <xdr:cNvPr id="7" name="image1.png" descr="E:\Documentos\Logos Instituciones\Logo-SPLIF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34200" y="1362074"/>
          <a:ext cx="65722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6115050" cy="3171825"/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0.01902</cdr:y>
    </cdr:from>
    <cdr:to>
      <cdr:x>0.28505</cdr:x>
      <cdr:y>0.19305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B3420C56-1EB7-DB38-B0FB-8ED24BCD898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1275" y="60325"/>
          <a:ext cx="1701800" cy="551994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0.00831</cdr:x>
      <cdr:y>0.01602</cdr:y>
    </cdr:from>
    <cdr:to>
      <cdr:x>0.2866</cdr:x>
      <cdr:y>0.19005</cdr:y>
    </cdr:to>
    <cdr:pic>
      <cdr:nvPicPr>
        <cdr:cNvPr id="5" name="Imagen 4">
          <a:extLst xmlns:a="http://schemas.openxmlformats.org/drawingml/2006/main">
            <a:ext uri="{FF2B5EF4-FFF2-40B4-BE49-F238E27FC236}">
              <a16:creationId xmlns:a16="http://schemas.microsoft.com/office/drawing/2014/main" id="{CD08927A-8946-092B-A2ED-B05651B2598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701800" cy="55199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0.87747</cdr:x>
      <cdr:y>0.03103</cdr:y>
    </cdr:from>
    <cdr:to>
      <cdr:x>0.98494</cdr:x>
      <cdr:y>0.21421</cdr:y>
    </cdr:to>
    <cdr:pic>
      <cdr:nvPicPr>
        <cdr:cNvPr id="7" name="image1.png" descr="E:\Documentos\Logos Instituciones\Logo-SPLIF.png">
          <a:extLst xmlns:a="http://schemas.openxmlformats.org/drawingml/2006/main">
            <a:ext uri="{FF2B5EF4-FFF2-40B4-BE49-F238E27FC236}">
              <a16:creationId xmlns:a16="http://schemas.microsoft.com/office/drawing/2014/main" id="{7CDABC8D-1722-C7FD-C542-AC1DD65D9F81}"/>
            </a:ext>
          </a:extLst>
        </cdr:cNvPr>
        <cdr:cNvPicPr preferRelativeResize="0"/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365750" y="98425"/>
          <a:ext cx="657225" cy="5810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zoomScale="85" zoomScaleNormal="85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H44" sqref="H44"/>
    </sheetView>
  </sheetViews>
  <sheetFormatPr baseColWidth="10" defaultColWidth="12.5703125" defaultRowHeight="15" customHeight="1" x14ac:dyDescent="0.2"/>
  <cols>
    <col min="1" max="1" width="12.7109375" customWidth="1"/>
    <col min="2" max="5" width="11.42578125" customWidth="1"/>
    <col min="6" max="6" width="12.140625" customWidth="1"/>
    <col min="7" max="19" width="11.42578125" customWidth="1"/>
    <col min="20" max="26" width="10.5703125" customWidth="1"/>
  </cols>
  <sheetData>
    <row r="1" spans="1:26" ht="12.75" customHeight="1" x14ac:dyDescent="0.3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3"/>
      <c r="B4" s="46" t="s">
        <v>1</v>
      </c>
      <c r="C4" s="47"/>
      <c r="D4" s="48"/>
      <c r="E4" s="46" t="s">
        <v>2</v>
      </c>
      <c r="F4" s="47"/>
      <c r="G4" s="48"/>
      <c r="H4" s="46" t="s">
        <v>3</v>
      </c>
      <c r="I4" s="47"/>
      <c r="J4" s="48"/>
      <c r="K4" s="46" t="s">
        <v>4</v>
      </c>
      <c r="L4" s="47"/>
      <c r="M4" s="48"/>
      <c r="N4" s="46" t="s">
        <v>5</v>
      </c>
      <c r="O4" s="47"/>
      <c r="P4" s="48"/>
      <c r="Q4" s="46" t="s">
        <v>6</v>
      </c>
      <c r="R4" s="47"/>
      <c r="S4" s="48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4" t="s">
        <v>52</v>
      </c>
      <c r="B5" s="5" t="s">
        <v>7</v>
      </c>
      <c r="C5" s="6" t="s">
        <v>8</v>
      </c>
      <c r="D5" s="7" t="s">
        <v>9</v>
      </c>
      <c r="E5" s="5" t="s">
        <v>7</v>
      </c>
      <c r="F5" s="6" t="s">
        <v>8</v>
      </c>
      <c r="G5" s="7" t="s">
        <v>9</v>
      </c>
      <c r="H5" s="5" t="s">
        <v>7</v>
      </c>
      <c r="I5" s="6" t="s">
        <v>8</v>
      </c>
      <c r="J5" s="7" t="s">
        <v>9</v>
      </c>
      <c r="K5" s="5" t="s">
        <v>7</v>
      </c>
      <c r="L5" s="6" t="s">
        <v>8</v>
      </c>
      <c r="M5" s="7" t="s">
        <v>9</v>
      </c>
      <c r="N5" s="5" t="s">
        <v>7</v>
      </c>
      <c r="O5" s="6" t="s">
        <v>8</v>
      </c>
      <c r="P5" s="7" t="s">
        <v>9</v>
      </c>
      <c r="Q5" s="5" t="s">
        <v>7</v>
      </c>
      <c r="R5" s="6" t="s">
        <v>8</v>
      </c>
      <c r="S5" s="7" t="s">
        <v>9</v>
      </c>
      <c r="T5" s="2"/>
      <c r="U5" s="2"/>
      <c r="V5" s="2"/>
      <c r="W5" s="2"/>
      <c r="X5" s="2"/>
      <c r="Y5" s="2"/>
      <c r="Z5" s="2"/>
    </row>
    <row r="6" spans="1:26" ht="12.75" customHeight="1" x14ac:dyDescent="0.2">
      <c r="A6" s="8" t="s">
        <v>10</v>
      </c>
      <c r="B6" s="9">
        <v>618</v>
      </c>
      <c r="C6" s="10">
        <v>101</v>
      </c>
      <c r="D6" s="11">
        <v>719</v>
      </c>
      <c r="E6" s="9">
        <v>178</v>
      </c>
      <c r="F6" s="10">
        <v>504</v>
      </c>
      <c r="G6" s="11">
        <v>683</v>
      </c>
      <c r="H6" s="9">
        <v>1</v>
      </c>
      <c r="I6" s="10">
        <v>126</v>
      </c>
      <c r="J6" s="11">
        <v>126</v>
      </c>
      <c r="K6" s="9">
        <v>3</v>
      </c>
      <c r="L6" s="10">
        <v>2</v>
      </c>
      <c r="M6" s="11">
        <v>5</v>
      </c>
      <c r="N6" s="9">
        <v>22</v>
      </c>
      <c r="O6" s="10">
        <v>350</v>
      </c>
      <c r="P6" s="11">
        <v>372</v>
      </c>
      <c r="Q6" s="9">
        <v>153</v>
      </c>
      <c r="R6" s="10">
        <v>27</v>
      </c>
      <c r="S6" s="11">
        <v>180</v>
      </c>
      <c r="T6" s="2"/>
      <c r="U6" s="2"/>
      <c r="V6" s="2"/>
      <c r="W6" s="2"/>
      <c r="X6" s="2"/>
      <c r="Y6" s="2"/>
      <c r="Z6" s="2"/>
    </row>
    <row r="7" spans="1:26" ht="12.75" customHeight="1" x14ac:dyDescent="0.2">
      <c r="A7" s="8" t="s">
        <v>11</v>
      </c>
      <c r="B7" s="12">
        <v>347</v>
      </c>
      <c r="C7" s="13">
        <v>89</v>
      </c>
      <c r="D7" s="14">
        <v>436</v>
      </c>
      <c r="E7" s="12">
        <v>4030</v>
      </c>
      <c r="F7" s="13">
        <v>309</v>
      </c>
      <c r="G7" s="14">
        <v>4339</v>
      </c>
      <c r="H7" s="12">
        <v>15</v>
      </c>
      <c r="I7" s="13">
        <v>2</v>
      </c>
      <c r="J7" s="14">
        <v>18</v>
      </c>
      <c r="K7" s="12">
        <v>138</v>
      </c>
      <c r="L7" s="13">
        <v>1</v>
      </c>
      <c r="M7" s="14">
        <v>139</v>
      </c>
      <c r="N7" s="12">
        <v>3012</v>
      </c>
      <c r="O7" s="13">
        <v>233</v>
      </c>
      <c r="P7" s="14">
        <v>3245</v>
      </c>
      <c r="Q7" s="12">
        <v>865</v>
      </c>
      <c r="R7" s="13">
        <v>73</v>
      </c>
      <c r="S7" s="14">
        <v>938</v>
      </c>
      <c r="T7" s="2"/>
      <c r="U7" s="2"/>
      <c r="V7" s="2"/>
      <c r="W7" s="2"/>
      <c r="X7" s="2"/>
      <c r="Y7" s="2"/>
      <c r="Z7" s="2"/>
    </row>
    <row r="8" spans="1:26" ht="12.75" customHeight="1" x14ac:dyDescent="0.2">
      <c r="A8" s="8" t="s">
        <v>12</v>
      </c>
      <c r="B8" s="12">
        <v>612</v>
      </c>
      <c r="C8" s="13">
        <v>86</v>
      </c>
      <c r="D8" s="14">
        <v>698</v>
      </c>
      <c r="E8" s="12">
        <v>44089</v>
      </c>
      <c r="F8" s="13">
        <v>607</v>
      </c>
      <c r="G8" s="14">
        <v>44696</v>
      </c>
      <c r="H8" s="12">
        <v>161</v>
      </c>
      <c r="I8" s="13">
        <v>240</v>
      </c>
      <c r="J8" s="14">
        <v>400</v>
      </c>
      <c r="K8" s="12">
        <v>985</v>
      </c>
      <c r="L8" s="13">
        <v>4</v>
      </c>
      <c r="M8" s="14">
        <v>989</v>
      </c>
      <c r="N8" s="12">
        <v>3377</v>
      </c>
      <c r="O8" s="13">
        <v>359</v>
      </c>
      <c r="P8" s="14">
        <v>3737</v>
      </c>
      <c r="Q8" s="12">
        <v>39566</v>
      </c>
      <c r="R8" s="13">
        <v>4</v>
      </c>
      <c r="S8" s="14">
        <v>39570</v>
      </c>
      <c r="T8" s="2"/>
      <c r="U8" s="2"/>
      <c r="V8" s="2"/>
      <c r="W8" s="2"/>
      <c r="X8" s="2"/>
      <c r="Y8" s="2"/>
      <c r="Z8" s="2"/>
    </row>
    <row r="9" spans="1:26" ht="12.75" customHeight="1" x14ac:dyDescent="0.2">
      <c r="A9" s="8" t="s">
        <v>13</v>
      </c>
      <c r="B9" s="12">
        <v>182</v>
      </c>
      <c r="C9" s="13">
        <v>51</v>
      </c>
      <c r="D9" s="14">
        <v>233</v>
      </c>
      <c r="E9" s="12">
        <v>29</v>
      </c>
      <c r="F9" s="13">
        <v>1815</v>
      </c>
      <c r="G9" s="14">
        <v>1844</v>
      </c>
      <c r="H9" s="12">
        <v>25</v>
      </c>
      <c r="I9" s="13">
        <v>1513</v>
      </c>
      <c r="J9" s="14">
        <v>1538</v>
      </c>
      <c r="K9" s="12">
        <v>0</v>
      </c>
      <c r="L9" s="13">
        <v>1</v>
      </c>
      <c r="M9" s="14">
        <v>1</v>
      </c>
      <c r="N9" s="12">
        <v>3</v>
      </c>
      <c r="O9" s="13">
        <v>300</v>
      </c>
      <c r="P9" s="14">
        <v>303</v>
      </c>
      <c r="Q9" s="12">
        <v>1</v>
      </c>
      <c r="R9" s="13">
        <v>0</v>
      </c>
      <c r="S9" s="14">
        <v>2</v>
      </c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8" t="s">
        <v>14</v>
      </c>
      <c r="B10" s="12">
        <v>299</v>
      </c>
      <c r="C10" s="13">
        <v>88</v>
      </c>
      <c r="D10" s="14">
        <v>387</v>
      </c>
      <c r="E10" s="12">
        <v>8</v>
      </c>
      <c r="F10" s="13">
        <v>300</v>
      </c>
      <c r="G10" s="14">
        <v>308</v>
      </c>
      <c r="H10" s="12">
        <v>0</v>
      </c>
      <c r="I10" s="13">
        <v>300</v>
      </c>
      <c r="J10" s="14">
        <v>300</v>
      </c>
      <c r="K10" s="12">
        <v>0</v>
      </c>
      <c r="L10" s="13">
        <v>0</v>
      </c>
      <c r="M10" s="14">
        <v>0</v>
      </c>
      <c r="N10" s="12">
        <v>7</v>
      </c>
      <c r="O10" s="13">
        <v>0</v>
      </c>
      <c r="P10" s="14">
        <v>7</v>
      </c>
      <c r="Q10" s="12">
        <v>1</v>
      </c>
      <c r="R10" s="13">
        <v>0</v>
      </c>
      <c r="S10" s="14">
        <v>1</v>
      </c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8" t="s">
        <v>15</v>
      </c>
      <c r="B11" s="12">
        <v>924</v>
      </c>
      <c r="C11" s="13">
        <v>82</v>
      </c>
      <c r="D11" s="14">
        <v>1006</v>
      </c>
      <c r="E11" s="12">
        <v>3698</v>
      </c>
      <c r="F11" s="13">
        <v>12007</v>
      </c>
      <c r="G11" s="14">
        <v>15705</v>
      </c>
      <c r="H11" s="12">
        <v>2</v>
      </c>
      <c r="I11" s="13">
        <v>4902</v>
      </c>
      <c r="J11" s="14">
        <v>4903</v>
      </c>
      <c r="K11" s="12">
        <v>7</v>
      </c>
      <c r="L11" s="13">
        <v>0</v>
      </c>
      <c r="M11" s="14">
        <v>7</v>
      </c>
      <c r="N11" s="12">
        <v>152</v>
      </c>
      <c r="O11" s="13">
        <v>3905</v>
      </c>
      <c r="P11" s="14">
        <v>4057</v>
      </c>
      <c r="Q11" s="12">
        <v>3537</v>
      </c>
      <c r="R11" s="13">
        <v>3200</v>
      </c>
      <c r="S11" s="14">
        <v>6737</v>
      </c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8" t="s">
        <v>16</v>
      </c>
      <c r="B12" s="12">
        <v>1601</v>
      </c>
      <c r="C12" s="13">
        <v>170</v>
      </c>
      <c r="D12" s="14">
        <v>1771</v>
      </c>
      <c r="E12" s="12">
        <v>10736</v>
      </c>
      <c r="F12" s="13">
        <v>213</v>
      </c>
      <c r="G12" s="14">
        <v>10949</v>
      </c>
      <c r="H12" s="12">
        <v>3</v>
      </c>
      <c r="I12" s="13">
        <v>51</v>
      </c>
      <c r="J12" s="14">
        <v>54</v>
      </c>
      <c r="K12" s="12">
        <v>3</v>
      </c>
      <c r="L12" s="13">
        <v>51</v>
      </c>
      <c r="M12" s="14">
        <v>54</v>
      </c>
      <c r="N12" s="12">
        <v>30</v>
      </c>
      <c r="O12" s="13">
        <v>111</v>
      </c>
      <c r="P12" s="14">
        <v>141</v>
      </c>
      <c r="Q12" s="12">
        <v>10700</v>
      </c>
      <c r="R12" s="13">
        <v>0</v>
      </c>
      <c r="S12" s="14">
        <v>10700</v>
      </c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8" t="s">
        <v>17</v>
      </c>
      <c r="B13" s="12">
        <v>2055</v>
      </c>
      <c r="C13" s="13">
        <v>56</v>
      </c>
      <c r="D13" s="14">
        <v>2111</v>
      </c>
      <c r="E13" s="12">
        <v>8945</v>
      </c>
      <c r="F13" s="13">
        <v>940</v>
      </c>
      <c r="G13" s="14">
        <v>9885</v>
      </c>
      <c r="H13" s="12">
        <v>7</v>
      </c>
      <c r="I13" s="13">
        <v>762</v>
      </c>
      <c r="J13" s="14">
        <v>768</v>
      </c>
      <c r="K13" s="12">
        <v>42</v>
      </c>
      <c r="L13" s="13">
        <v>2</v>
      </c>
      <c r="M13" s="14">
        <v>44</v>
      </c>
      <c r="N13" s="12">
        <v>1678</v>
      </c>
      <c r="O13" s="13">
        <v>107</v>
      </c>
      <c r="P13" s="14">
        <v>1785</v>
      </c>
      <c r="Q13" s="12">
        <v>7219</v>
      </c>
      <c r="R13" s="13">
        <v>69</v>
      </c>
      <c r="S13" s="14">
        <v>7288</v>
      </c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8" t="s">
        <v>18</v>
      </c>
      <c r="B14" s="12">
        <v>1630</v>
      </c>
      <c r="C14" s="13">
        <v>80</v>
      </c>
      <c r="D14" s="14">
        <v>1710</v>
      </c>
      <c r="E14" s="12">
        <v>4795</v>
      </c>
      <c r="F14" s="13">
        <v>167</v>
      </c>
      <c r="G14" s="14">
        <v>4962</v>
      </c>
      <c r="H14" s="12">
        <v>20</v>
      </c>
      <c r="I14" s="13">
        <v>2</v>
      </c>
      <c r="J14" s="14">
        <v>22</v>
      </c>
      <c r="K14" s="12">
        <v>12</v>
      </c>
      <c r="L14" s="13">
        <v>0</v>
      </c>
      <c r="M14" s="14">
        <v>12</v>
      </c>
      <c r="N14" s="12">
        <v>1069</v>
      </c>
      <c r="O14" s="13">
        <v>164</v>
      </c>
      <c r="P14" s="14">
        <v>1233</v>
      </c>
      <c r="Q14" s="12">
        <v>3694</v>
      </c>
      <c r="R14" s="13">
        <v>1</v>
      </c>
      <c r="S14" s="14">
        <v>3695</v>
      </c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8" t="s">
        <v>19</v>
      </c>
      <c r="B15" s="12">
        <v>901</v>
      </c>
      <c r="C15" s="13">
        <v>79</v>
      </c>
      <c r="D15" s="14">
        <v>980</v>
      </c>
      <c r="E15" s="12">
        <v>49</v>
      </c>
      <c r="F15" s="13">
        <v>398</v>
      </c>
      <c r="G15" s="14">
        <v>447</v>
      </c>
      <c r="H15" s="12">
        <v>0</v>
      </c>
      <c r="I15" s="13">
        <v>2</v>
      </c>
      <c r="J15" s="14">
        <v>2</v>
      </c>
      <c r="K15" s="12">
        <v>1</v>
      </c>
      <c r="L15" s="13">
        <v>77</v>
      </c>
      <c r="M15" s="14">
        <v>78</v>
      </c>
      <c r="N15" s="12">
        <v>41</v>
      </c>
      <c r="O15" s="13">
        <v>320</v>
      </c>
      <c r="P15" s="14">
        <v>361</v>
      </c>
      <c r="Q15" s="12">
        <v>6</v>
      </c>
      <c r="R15" s="13">
        <v>0</v>
      </c>
      <c r="S15" s="14">
        <v>7</v>
      </c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8" t="s">
        <v>20</v>
      </c>
      <c r="B16" s="12">
        <v>1305</v>
      </c>
      <c r="C16" s="13">
        <v>83</v>
      </c>
      <c r="D16" s="14">
        <v>1388</v>
      </c>
      <c r="E16" s="12">
        <v>114</v>
      </c>
      <c r="F16" s="13">
        <v>1356</v>
      </c>
      <c r="G16" s="14">
        <v>1470</v>
      </c>
      <c r="H16" s="12">
        <v>3</v>
      </c>
      <c r="I16" s="13">
        <v>24</v>
      </c>
      <c r="J16" s="14">
        <v>27</v>
      </c>
      <c r="K16" s="12">
        <v>11</v>
      </c>
      <c r="L16" s="13">
        <v>1</v>
      </c>
      <c r="M16" s="14">
        <v>12</v>
      </c>
      <c r="N16" s="12">
        <v>43</v>
      </c>
      <c r="O16" s="13">
        <v>668</v>
      </c>
      <c r="P16" s="14">
        <v>711</v>
      </c>
      <c r="Q16" s="12">
        <v>57</v>
      </c>
      <c r="R16" s="13">
        <v>663</v>
      </c>
      <c r="S16" s="14">
        <v>721</v>
      </c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5" t="s">
        <v>21</v>
      </c>
      <c r="B17" s="12">
        <v>1606</v>
      </c>
      <c r="C17" s="13">
        <v>120</v>
      </c>
      <c r="D17" s="14">
        <v>1726</v>
      </c>
      <c r="E17" s="12">
        <v>1203</v>
      </c>
      <c r="F17" s="13">
        <v>9</v>
      </c>
      <c r="G17" s="14">
        <v>1211</v>
      </c>
      <c r="H17" s="12">
        <v>0</v>
      </c>
      <c r="I17" s="13">
        <v>1</v>
      </c>
      <c r="J17" s="14">
        <v>1</v>
      </c>
      <c r="K17" s="12">
        <v>0</v>
      </c>
      <c r="L17" s="13">
        <v>1</v>
      </c>
      <c r="M17" s="14">
        <v>1</v>
      </c>
      <c r="N17" s="12">
        <v>1162</v>
      </c>
      <c r="O17" s="13">
        <v>3</v>
      </c>
      <c r="P17" s="14">
        <v>1166</v>
      </c>
      <c r="Q17" s="12">
        <v>40</v>
      </c>
      <c r="R17" s="13">
        <v>4</v>
      </c>
      <c r="S17" s="14">
        <v>44</v>
      </c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15" t="s">
        <v>22</v>
      </c>
      <c r="B18" s="12">
        <v>1342</v>
      </c>
      <c r="C18" s="13">
        <v>93</v>
      </c>
      <c r="D18" s="16">
        <v>1435</v>
      </c>
      <c r="E18" s="12">
        <v>143</v>
      </c>
      <c r="F18" s="13">
        <v>1929</v>
      </c>
      <c r="G18" s="16">
        <v>2072</v>
      </c>
      <c r="H18" s="12">
        <v>10</v>
      </c>
      <c r="I18" s="13">
        <v>1262</v>
      </c>
      <c r="J18" s="14">
        <v>1272</v>
      </c>
      <c r="K18" s="12">
        <v>90</v>
      </c>
      <c r="L18" s="13">
        <v>650</v>
      </c>
      <c r="M18" s="14">
        <v>739</v>
      </c>
      <c r="N18" s="12">
        <v>22</v>
      </c>
      <c r="O18" s="13">
        <v>5</v>
      </c>
      <c r="P18" s="14">
        <v>27</v>
      </c>
      <c r="Q18" s="12">
        <v>22</v>
      </c>
      <c r="R18" s="13">
        <v>13</v>
      </c>
      <c r="S18" s="14">
        <v>34</v>
      </c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15" t="s">
        <v>23</v>
      </c>
      <c r="B19" s="12">
        <v>880</v>
      </c>
      <c r="C19" s="13">
        <v>40</v>
      </c>
      <c r="D19" s="16">
        <v>920</v>
      </c>
      <c r="E19" s="12">
        <v>21</v>
      </c>
      <c r="F19" s="13">
        <v>25</v>
      </c>
      <c r="G19" s="16">
        <v>46</v>
      </c>
      <c r="H19" s="12">
        <v>1</v>
      </c>
      <c r="I19" s="13">
        <v>0</v>
      </c>
      <c r="J19" s="14">
        <v>2</v>
      </c>
      <c r="K19" s="12">
        <v>2</v>
      </c>
      <c r="L19" s="13">
        <v>2</v>
      </c>
      <c r="M19" s="14">
        <v>4</v>
      </c>
      <c r="N19" s="12">
        <v>7</v>
      </c>
      <c r="O19" s="13">
        <v>20</v>
      </c>
      <c r="P19" s="14">
        <v>27</v>
      </c>
      <c r="Q19" s="12">
        <v>10</v>
      </c>
      <c r="R19" s="13">
        <v>3</v>
      </c>
      <c r="S19" s="14">
        <v>13</v>
      </c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5" t="s">
        <v>24</v>
      </c>
      <c r="B20" s="12">
        <v>979</v>
      </c>
      <c r="C20" s="13">
        <v>49</v>
      </c>
      <c r="D20" s="16">
        <v>1028</v>
      </c>
      <c r="E20" s="12">
        <v>34</v>
      </c>
      <c r="F20" s="13">
        <v>25</v>
      </c>
      <c r="G20" s="16">
        <v>59</v>
      </c>
      <c r="H20" s="12">
        <v>3</v>
      </c>
      <c r="I20" s="13">
        <v>7</v>
      </c>
      <c r="J20" s="14">
        <v>11</v>
      </c>
      <c r="K20" s="12">
        <v>5</v>
      </c>
      <c r="L20" s="13">
        <v>0</v>
      </c>
      <c r="M20" s="14">
        <v>5</v>
      </c>
      <c r="N20" s="12">
        <v>14</v>
      </c>
      <c r="O20" s="13">
        <v>9</v>
      </c>
      <c r="P20" s="14">
        <v>23</v>
      </c>
      <c r="Q20" s="12">
        <v>12</v>
      </c>
      <c r="R20" s="13">
        <v>8</v>
      </c>
      <c r="S20" s="14">
        <v>20</v>
      </c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17" t="s">
        <v>25</v>
      </c>
      <c r="B21" s="18">
        <v>479</v>
      </c>
      <c r="C21" s="19">
        <v>39</v>
      </c>
      <c r="D21" s="16">
        <v>518</v>
      </c>
      <c r="E21" s="12">
        <v>7</v>
      </c>
      <c r="F21" s="13">
        <v>87</v>
      </c>
      <c r="G21" s="16">
        <v>94</v>
      </c>
      <c r="H21" s="18">
        <v>1</v>
      </c>
      <c r="I21" s="19">
        <v>37</v>
      </c>
      <c r="J21" s="14">
        <v>38</v>
      </c>
      <c r="K21" s="18">
        <v>0</v>
      </c>
      <c r="L21" s="19">
        <v>1</v>
      </c>
      <c r="M21" s="14">
        <v>2</v>
      </c>
      <c r="N21" s="18">
        <v>1</v>
      </c>
      <c r="O21" s="19">
        <v>19</v>
      </c>
      <c r="P21" s="14">
        <v>21</v>
      </c>
      <c r="Q21" s="18">
        <v>5</v>
      </c>
      <c r="R21" s="19">
        <v>30</v>
      </c>
      <c r="S21" s="14">
        <v>34</v>
      </c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0" t="s">
        <v>26</v>
      </c>
      <c r="B22" s="9">
        <v>747</v>
      </c>
      <c r="C22" s="10">
        <v>31</v>
      </c>
      <c r="D22" s="16">
        <v>778</v>
      </c>
      <c r="E22" s="12">
        <v>31</v>
      </c>
      <c r="F22" s="13">
        <v>379</v>
      </c>
      <c r="G22" s="16">
        <v>411</v>
      </c>
      <c r="H22" s="9">
        <v>1</v>
      </c>
      <c r="I22" s="10">
        <v>56</v>
      </c>
      <c r="J22" s="14">
        <v>57</v>
      </c>
      <c r="K22" s="9">
        <v>5</v>
      </c>
      <c r="L22" s="10">
        <v>2</v>
      </c>
      <c r="M22" s="14">
        <v>7</v>
      </c>
      <c r="N22" s="9">
        <v>4</v>
      </c>
      <c r="O22" s="10">
        <v>270</v>
      </c>
      <c r="P22" s="14">
        <v>274</v>
      </c>
      <c r="Q22" s="9">
        <v>21</v>
      </c>
      <c r="R22" s="10">
        <v>51</v>
      </c>
      <c r="S22" s="14">
        <v>72</v>
      </c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15" t="s">
        <v>27</v>
      </c>
      <c r="B23" s="12">
        <v>1010</v>
      </c>
      <c r="C23" s="13">
        <v>39</v>
      </c>
      <c r="D23" s="16">
        <v>1049</v>
      </c>
      <c r="E23" s="12">
        <v>77</v>
      </c>
      <c r="F23" s="13">
        <v>211</v>
      </c>
      <c r="G23" s="16">
        <v>288</v>
      </c>
      <c r="H23" s="12">
        <v>14</v>
      </c>
      <c r="I23" s="13">
        <v>51</v>
      </c>
      <c r="J23" s="14">
        <v>65</v>
      </c>
      <c r="K23" s="12">
        <v>11</v>
      </c>
      <c r="L23" s="13">
        <v>2</v>
      </c>
      <c r="M23" s="14">
        <v>12</v>
      </c>
      <c r="N23" s="12">
        <v>25</v>
      </c>
      <c r="O23" s="13">
        <v>156</v>
      </c>
      <c r="P23" s="14">
        <v>181</v>
      </c>
      <c r="Q23" s="12">
        <v>27</v>
      </c>
      <c r="R23" s="13">
        <v>2</v>
      </c>
      <c r="S23" s="14">
        <v>29</v>
      </c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15" t="s">
        <v>28</v>
      </c>
      <c r="B24" s="12">
        <v>868</v>
      </c>
      <c r="C24" s="13">
        <v>67</v>
      </c>
      <c r="D24" s="16">
        <v>935</v>
      </c>
      <c r="E24" s="12">
        <v>89</v>
      </c>
      <c r="F24" s="13">
        <v>30</v>
      </c>
      <c r="G24" s="16">
        <v>119</v>
      </c>
      <c r="H24" s="12">
        <v>8</v>
      </c>
      <c r="I24" s="13">
        <v>12</v>
      </c>
      <c r="J24" s="14">
        <v>20</v>
      </c>
      <c r="K24" s="12">
        <v>10</v>
      </c>
      <c r="L24" s="13">
        <v>2</v>
      </c>
      <c r="M24" s="14">
        <v>12</v>
      </c>
      <c r="N24" s="12">
        <v>27</v>
      </c>
      <c r="O24" s="13">
        <v>12</v>
      </c>
      <c r="P24" s="14">
        <v>39</v>
      </c>
      <c r="Q24" s="12">
        <v>44</v>
      </c>
      <c r="R24" s="13">
        <v>4</v>
      </c>
      <c r="S24" s="14">
        <v>48</v>
      </c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7" t="s">
        <v>29</v>
      </c>
      <c r="B25" s="18">
        <v>698</v>
      </c>
      <c r="C25" s="19">
        <v>50</v>
      </c>
      <c r="D25" s="16">
        <v>748</v>
      </c>
      <c r="E25" s="12">
        <v>8602</v>
      </c>
      <c r="F25" s="13">
        <v>150</v>
      </c>
      <c r="G25" s="16">
        <v>8752</v>
      </c>
      <c r="H25" s="18">
        <v>4</v>
      </c>
      <c r="I25" s="19">
        <v>75</v>
      </c>
      <c r="J25" s="14">
        <v>79</v>
      </c>
      <c r="K25" s="18">
        <v>21</v>
      </c>
      <c r="L25" s="19">
        <v>4</v>
      </c>
      <c r="M25" s="14">
        <v>24</v>
      </c>
      <c r="N25" s="18">
        <v>1710</v>
      </c>
      <c r="O25" s="19">
        <v>66</v>
      </c>
      <c r="P25" s="14">
        <v>1776</v>
      </c>
      <c r="Q25" s="18">
        <v>6866</v>
      </c>
      <c r="R25" s="19">
        <v>6</v>
      </c>
      <c r="S25" s="14">
        <v>6872</v>
      </c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0" t="s">
        <v>30</v>
      </c>
      <c r="B26" s="9">
        <v>339</v>
      </c>
      <c r="C26" s="10">
        <v>36</v>
      </c>
      <c r="D26" s="16">
        <v>375</v>
      </c>
      <c r="E26" s="12">
        <v>218</v>
      </c>
      <c r="F26" s="13">
        <v>24</v>
      </c>
      <c r="G26" s="16">
        <v>242</v>
      </c>
      <c r="H26" s="9">
        <v>1</v>
      </c>
      <c r="I26" s="10">
        <v>16</v>
      </c>
      <c r="J26" s="14">
        <v>17</v>
      </c>
      <c r="K26" s="9">
        <v>2</v>
      </c>
      <c r="L26" s="10">
        <v>5</v>
      </c>
      <c r="M26" s="14">
        <v>7</v>
      </c>
      <c r="N26" s="9">
        <v>104</v>
      </c>
      <c r="O26" s="10">
        <v>3</v>
      </c>
      <c r="P26" s="14">
        <v>107</v>
      </c>
      <c r="Q26" s="9">
        <v>110</v>
      </c>
      <c r="R26" s="10">
        <v>0</v>
      </c>
      <c r="S26" s="14">
        <v>111</v>
      </c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5" t="s">
        <v>31</v>
      </c>
      <c r="B27" s="12">
        <v>400</v>
      </c>
      <c r="C27" s="13">
        <v>66</v>
      </c>
      <c r="D27" s="16">
        <v>466</v>
      </c>
      <c r="E27" s="12">
        <v>4399</v>
      </c>
      <c r="F27" s="13">
        <v>15</v>
      </c>
      <c r="G27" s="16">
        <v>4413</v>
      </c>
      <c r="H27" s="12">
        <v>1</v>
      </c>
      <c r="I27" s="13">
        <v>7</v>
      </c>
      <c r="J27" s="14">
        <v>7</v>
      </c>
      <c r="K27" s="12">
        <v>3</v>
      </c>
      <c r="L27" s="13">
        <v>4</v>
      </c>
      <c r="M27" s="14">
        <v>7</v>
      </c>
      <c r="N27" s="12">
        <v>2194</v>
      </c>
      <c r="O27" s="13">
        <v>3</v>
      </c>
      <c r="P27" s="14">
        <v>2197</v>
      </c>
      <c r="Q27" s="12">
        <v>2201</v>
      </c>
      <c r="R27" s="13">
        <v>1</v>
      </c>
      <c r="S27" s="14">
        <v>2202</v>
      </c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5" t="s">
        <v>32</v>
      </c>
      <c r="B28" s="12">
        <v>448</v>
      </c>
      <c r="C28" s="13">
        <v>58</v>
      </c>
      <c r="D28" s="16">
        <f t="shared" ref="D28:D34" si="0">SUM(B28:C28)</f>
        <v>506</v>
      </c>
      <c r="E28" s="12">
        <v>207</v>
      </c>
      <c r="F28" s="13">
        <v>81</v>
      </c>
      <c r="G28" s="16">
        <f t="shared" ref="G28:G34" si="1">SUM(E28:F28)</f>
        <v>288</v>
      </c>
      <c r="H28" s="21">
        <v>37.78</v>
      </c>
      <c r="I28" s="22">
        <v>29.1</v>
      </c>
      <c r="J28" s="23">
        <f t="shared" ref="J28:J34" si="2">SUM(H28:I28)</f>
        <v>66.88</v>
      </c>
      <c r="K28" s="21">
        <v>8.26</v>
      </c>
      <c r="L28" s="22">
        <v>2.2599999999999998</v>
      </c>
      <c r="M28" s="23">
        <f t="shared" ref="M28:M34" si="3">SUM(K28:L28)</f>
        <v>10.52</v>
      </c>
      <c r="N28" s="21">
        <v>48.8</v>
      </c>
      <c r="O28" s="22">
        <v>13.9</v>
      </c>
      <c r="P28" s="23">
        <f t="shared" ref="P28:P34" si="4">SUM(N28:O28)</f>
        <v>62.699999999999996</v>
      </c>
      <c r="Q28" s="21">
        <f>107.4+4.6</f>
        <v>112</v>
      </c>
      <c r="R28" s="22">
        <f>128.9+94.3</f>
        <v>223.2</v>
      </c>
      <c r="S28" s="23">
        <f t="shared" ref="S28:S34" si="5">SUM(Q28:R28)</f>
        <v>335.2</v>
      </c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8" t="s">
        <v>33</v>
      </c>
      <c r="B29" s="12">
        <v>241</v>
      </c>
      <c r="C29" s="13">
        <v>37</v>
      </c>
      <c r="D29" s="14">
        <f t="shared" si="0"/>
        <v>278</v>
      </c>
      <c r="E29" s="12">
        <v>263</v>
      </c>
      <c r="F29" s="13">
        <v>908</v>
      </c>
      <c r="G29" s="14">
        <f t="shared" si="1"/>
        <v>1171</v>
      </c>
      <c r="H29" s="21">
        <v>9.4600000000000009</v>
      </c>
      <c r="I29" s="22">
        <v>2.0099999999999998</v>
      </c>
      <c r="J29" s="23">
        <f t="shared" si="2"/>
        <v>11.47</v>
      </c>
      <c r="K29" s="21">
        <v>33.299999999999997</v>
      </c>
      <c r="L29" s="22">
        <v>3.1</v>
      </c>
      <c r="M29" s="23">
        <f t="shared" si="3"/>
        <v>36.4</v>
      </c>
      <c r="N29" s="21">
        <v>79.5</v>
      </c>
      <c r="O29" s="22">
        <v>868.9</v>
      </c>
      <c r="P29" s="23">
        <f t="shared" si="4"/>
        <v>948.4</v>
      </c>
      <c r="Q29" s="21">
        <f>136.7+3.44</f>
        <v>140.13999999999999</v>
      </c>
      <c r="R29" s="22">
        <v>34.200000000000003</v>
      </c>
      <c r="S29" s="23">
        <f t="shared" si="5"/>
        <v>174.33999999999997</v>
      </c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8" t="s">
        <v>34</v>
      </c>
      <c r="B30" s="12">
        <v>186</v>
      </c>
      <c r="C30" s="13">
        <v>56</v>
      </c>
      <c r="D30" s="14">
        <f t="shared" si="0"/>
        <v>242</v>
      </c>
      <c r="E30" s="12">
        <v>13</v>
      </c>
      <c r="F30" s="13">
        <v>15566</v>
      </c>
      <c r="G30" s="14">
        <f t="shared" si="1"/>
        <v>15579</v>
      </c>
      <c r="H30" s="21">
        <v>0.96499999999999997</v>
      </c>
      <c r="I30" s="22">
        <v>2411</v>
      </c>
      <c r="J30" s="23">
        <f t="shared" si="2"/>
        <v>2411.9650000000001</v>
      </c>
      <c r="K30" s="21">
        <v>1.204</v>
      </c>
      <c r="L30" s="22">
        <v>1894</v>
      </c>
      <c r="M30" s="23">
        <f t="shared" si="3"/>
        <v>1895.204</v>
      </c>
      <c r="N30" s="21">
        <v>3.9260000000000002</v>
      </c>
      <c r="O30" s="22">
        <v>4890</v>
      </c>
      <c r="P30" s="23">
        <f t="shared" si="4"/>
        <v>4893.9260000000004</v>
      </c>
      <c r="Q30" s="21">
        <v>6.726</v>
      </c>
      <c r="R30" s="22">
        <v>6371</v>
      </c>
      <c r="S30" s="23">
        <f t="shared" si="5"/>
        <v>6377.7259999999997</v>
      </c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8" t="s">
        <v>35</v>
      </c>
      <c r="B31" s="12">
        <v>119</v>
      </c>
      <c r="C31" s="13">
        <v>11</v>
      </c>
      <c r="D31" s="14">
        <f t="shared" si="0"/>
        <v>130</v>
      </c>
      <c r="E31" s="12">
        <v>101</v>
      </c>
      <c r="F31" s="13">
        <v>79</v>
      </c>
      <c r="G31" s="14">
        <f t="shared" si="1"/>
        <v>180</v>
      </c>
      <c r="H31" s="21">
        <v>0.61883999999999995</v>
      </c>
      <c r="I31" s="22">
        <v>2</v>
      </c>
      <c r="J31" s="23">
        <f t="shared" si="2"/>
        <v>2.6188400000000001</v>
      </c>
      <c r="K31" s="21">
        <v>10.97875</v>
      </c>
      <c r="L31" s="22">
        <v>0</v>
      </c>
      <c r="M31" s="23">
        <f t="shared" si="3"/>
        <v>10.97875</v>
      </c>
      <c r="N31" s="21">
        <v>3.3805749999999999</v>
      </c>
      <c r="O31" s="22">
        <v>71</v>
      </c>
      <c r="P31" s="23">
        <f t="shared" si="4"/>
        <v>74.380574999999993</v>
      </c>
      <c r="Q31" s="21">
        <v>85.701070000000001</v>
      </c>
      <c r="R31" s="22">
        <v>6</v>
      </c>
      <c r="S31" s="23">
        <f t="shared" si="5"/>
        <v>91.701070000000001</v>
      </c>
      <c r="T31" s="2"/>
      <c r="U31" s="2"/>
      <c r="V31" s="2"/>
      <c r="W31" s="2"/>
      <c r="X31" s="2"/>
      <c r="Y31" s="2"/>
      <c r="Z31" s="2"/>
    </row>
    <row r="32" spans="1:26" ht="12.75" customHeight="1" thickBot="1" x14ac:dyDescent="0.25">
      <c r="A32" s="8" t="s">
        <v>49</v>
      </c>
      <c r="B32" s="38">
        <v>165</v>
      </c>
      <c r="C32" s="39">
        <v>38</v>
      </c>
      <c r="D32" s="14">
        <f t="shared" si="0"/>
        <v>203</v>
      </c>
      <c r="E32" s="40">
        <v>24.361000000000001</v>
      </c>
      <c r="F32" s="39">
        <v>263</v>
      </c>
      <c r="G32" s="23">
        <f t="shared" si="1"/>
        <v>287.36099999999999</v>
      </c>
      <c r="H32" s="40">
        <v>1.0620000000000001</v>
      </c>
      <c r="I32" s="41">
        <v>193</v>
      </c>
      <c r="J32" s="23">
        <f t="shared" si="2"/>
        <v>194.06200000000001</v>
      </c>
      <c r="K32" s="40">
        <v>3.2440000000000002</v>
      </c>
      <c r="L32" s="41">
        <v>1</v>
      </c>
      <c r="M32" s="23">
        <f t="shared" si="3"/>
        <v>4.2439999999999998</v>
      </c>
      <c r="N32" s="40">
        <v>8.6820000000000004</v>
      </c>
      <c r="O32" s="41">
        <v>48</v>
      </c>
      <c r="P32" s="23">
        <f t="shared" si="4"/>
        <v>56.682000000000002</v>
      </c>
      <c r="Q32" s="40">
        <v>11.372999999999999</v>
      </c>
      <c r="R32" s="41">
        <v>21</v>
      </c>
      <c r="S32" s="23">
        <f t="shared" si="5"/>
        <v>32.372999999999998</v>
      </c>
      <c r="T32" s="2"/>
      <c r="U32" s="2"/>
      <c r="V32" s="2"/>
      <c r="W32" s="2"/>
      <c r="X32" s="2"/>
      <c r="Y32" s="2"/>
      <c r="Z32" s="2"/>
    </row>
    <row r="33" spans="1:26" ht="12.75" customHeight="1" thickBot="1" x14ac:dyDescent="0.25">
      <c r="A33" s="8" t="s">
        <v>53</v>
      </c>
      <c r="B33" s="38">
        <v>87</v>
      </c>
      <c r="C33" s="39">
        <v>27</v>
      </c>
      <c r="D33" s="14">
        <f t="shared" si="0"/>
        <v>114</v>
      </c>
      <c r="E33" s="40">
        <v>4.1531000000000002</v>
      </c>
      <c r="F33" s="39">
        <v>945</v>
      </c>
      <c r="G33" s="23">
        <f t="shared" si="1"/>
        <v>949.15309999999999</v>
      </c>
      <c r="H33" s="40">
        <v>0.66400000000000003</v>
      </c>
      <c r="I33" s="41">
        <v>11</v>
      </c>
      <c r="J33" s="23">
        <f t="shared" si="2"/>
        <v>11.664</v>
      </c>
      <c r="K33" s="40">
        <v>0.35299999999999998</v>
      </c>
      <c r="L33" s="41">
        <v>0</v>
      </c>
      <c r="M33" s="23">
        <f t="shared" si="3"/>
        <v>0.35299999999999998</v>
      </c>
      <c r="N33" s="40">
        <v>1.758</v>
      </c>
      <c r="O33" s="41">
        <v>471</v>
      </c>
      <c r="P33" s="23">
        <f t="shared" si="4"/>
        <v>472.75799999999998</v>
      </c>
      <c r="Q33" s="40">
        <v>1.379</v>
      </c>
      <c r="R33" s="41">
        <v>463</v>
      </c>
      <c r="S33" s="23">
        <f t="shared" si="5"/>
        <v>464.37900000000002</v>
      </c>
      <c r="T33" s="2"/>
      <c r="U33" s="2"/>
      <c r="V33" s="2"/>
      <c r="W33" s="2"/>
      <c r="X33" s="2"/>
      <c r="Y33" s="2"/>
      <c r="Z33" s="2"/>
    </row>
    <row r="34" spans="1:26" ht="12.75" customHeight="1" thickBot="1" x14ac:dyDescent="0.25">
      <c r="A34" s="8" t="s">
        <v>58</v>
      </c>
      <c r="B34" s="38">
        <v>122</v>
      </c>
      <c r="C34" s="39">
        <v>38</v>
      </c>
      <c r="D34" s="14">
        <f t="shared" si="0"/>
        <v>160</v>
      </c>
      <c r="E34" s="40">
        <v>92</v>
      </c>
      <c r="F34" s="39">
        <v>3878</v>
      </c>
      <c r="G34" s="23">
        <f t="shared" si="1"/>
        <v>3970</v>
      </c>
      <c r="H34" s="40">
        <v>3</v>
      </c>
      <c r="I34" s="41">
        <v>1949</v>
      </c>
      <c r="J34" s="23">
        <f t="shared" si="2"/>
        <v>1952</v>
      </c>
      <c r="K34" s="40">
        <v>5</v>
      </c>
      <c r="L34" s="41">
        <v>1913</v>
      </c>
      <c r="M34" s="23">
        <f t="shared" si="3"/>
        <v>1918</v>
      </c>
      <c r="N34" s="40">
        <v>80</v>
      </c>
      <c r="O34" s="41">
        <v>11</v>
      </c>
      <c r="P34" s="23">
        <f t="shared" si="4"/>
        <v>91</v>
      </c>
      <c r="Q34" s="40">
        <v>4</v>
      </c>
      <c r="R34" s="41">
        <v>5</v>
      </c>
      <c r="S34" s="23">
        <f t="shared" si="5"/>
        <v>9</v>
      </c>
      <c r="T34" s="2"/>
      <c r="U34" s="2"/>
      <c r="V34" s="2"/>
      <c r="W34" s="2"/>
      <c r="X34" s="2"/>
      <c r="Y34" s="2"/>
      <c r="Z34" s="2"/>
    </row>
    <row r="35" spans="1:26" ht="14.25" customHeight="1" thickBot="1" x14ac:dyDescent="0.25">
      <c r="A35" s="24" t="s">
        <v>57</v>
      </c>
      <c r="B35" s="25">
        <f t="shared" ref="B35:S35" si="6">SUM(B6:B34)</f>
        <v>21190</v>
      </c>
      <c r="C35" s="25">
        <f t="shared" si="6"/>
        <v>1860</v>
      </c>
      <c r="D35" s="25">
        <f t="shared" si="6"/>
        <v>23050</v>
      </c>
      <c r="E35" s="25">
        <f t="shared" si="6"/>
        <v>92199.5141</v>
      </c>
      <c r="F35" s="25">
        <f t="shared" si="6"/>
        <v>43220</v>
      </c>
      <c r="G35" s="25">
        <f t="shared" si="6"/>
        <v>135419.5141</v>
      </c>
      <c r="H35" s="25">
        <f t="shared" si="6"/>
        <v>334.5498399999999</v>
      </c>
      <c r="I35" s="25">
        <f t="shared" si="6"/>
        <v>14045.11</v>
      </c>
      <c r="J35" s="25">
        <f t="shared" si="6"/>
        <v>14377.659839999998</v>
      </c>
      <c r="K35" s="25">
        <f t="shared" si="6"/>
        <v>1413.3397499999999</v>
      </c>
      <c r="L35" s="25">
        <f t="shared" si="6"/>
        <v>4625.3600000000006</v>
      </c>
      <c r="M35" s="25">
        <f t="shared" si="6"/>
        <v>6036.6997499999998</v>
      </c>
      <c r="N35" s="25">
        <f t="shared" si="6"/>
        <v>14930.046574999998</v>
      </c>
      <c r="O35" s="25">
        <f t="shared" si="6"/>
        <v>13456.8</v>
      </c>
      <c r="P35" s="25">
        <f t="shared" si="6"/>
        <v>28389.846575000003</v>
      </c>
      <c r="Q35" s="25">
        <f t="shared" si="6"/>
        <v>75518.319069999998</v>
      </c>
      <c r="R35" s="25">
        <f t="shared" si="6"/>
        <v>11282.4</v>
      </c>
      <c r="S35" s="25">
        <f t="shared" si="6"/>
        <v>86802.719069999992</v>
      </c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6" t="s">
        <v>36</v>
      </c>
      <c r="B36" s="27">
        <f>B35/28</f>
        <v>756.78571428571433</v>
      </c>
      <c r="C36" s="27">
        <f t="shared" ref="C36:R36" si="7">C35/28</f>
        <v>66.428571428571431</v>
      </c>
      <c r="D36" s="27">
        <f t="shared" si="7"/>
        <v>823.21428571428567</v>
      </c>
      <c r="E36" s="27">
        <f t="shared" si="7"/>
        <v>3292.8397892857142</v>
      </c>
      <c r="F36" s="27">
        <f t="shared" si="7"/>
        <v>1543.5714285714287</v>
      </c>
      <c r="G36" s="27">
        <f t="shared" si="7"/>
        <v>4836.4112178571431</v>
      </c>
      <c r="H36" s="27">
        <f t="shared" si="7"/>
        <v>11.948208571428568</v>
      </c>
      <c r="I36" s="27">
        <f t="shared" si="7"/>
        <v>501.61107142857145</v>
      </c>
      <c r="J36" s="27">
        <f t="shared" si="7"/>
        <v>513.48785142857139</v>
      </c>
      <c r="K36" s="27">
        <f t="shared" si="7"/>
        <v>50.476419642857138</v>
      </c>
      <c r="L36" s="27">
        <f t="shared" si="7"/>
        <v>165.19142857142859</v>
      </c>
      <c r="M36" s="27">
        <f t="shared" si="7"/>
        <v>215.59641964285714</v>
      </c>
      <c r="N36" s="27">
        <f t="shared" si="7"/>
        <v>533.21594910714282</v>
      </c>
      <c r="O36" s="27">
        <f t="shared" si="7"/>
        <v>480.59999999999997</v>
      </c>
      <c r="P36" s="27">
        <f>P35/28</f>
        <v>1013.9230919642858</v>
      </c>
      <c r="Q36" s="27">
        <f t="shared" si="7"/>
        <v>2697.0828239285715</v>
      </c>
      <c r="R36" s="27">
        <f t="shared" si="7"/>
        <v>402.94285714285712</v>
      </c>
      <c r="S36" s="27">
        <f>S35/28</f>
        <v>3100.097109642857</v>
      </c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8" t="s">
        <v>37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9">
        <f>AVERAGE(C24:C33)</f>
        <v>44.6</v>
      </c>
      <c r="B40" s="30" t="s">
        <v>38</v>
      </c>
      <c r="C40" s="30"/>
      <c r="D40" s="30"/>
      <c r="E40" s="30"/>
      <c r="F40" s="30"/>
      <c r="G40" s="2"/>
      <c r="H40" s="2"/>
      <c r="I40" s="2"/>
      <c r="J40" s="2"/>
      <c r="K40" s="2"/>
      <c r="L40" s="2"/>
      <c r="M40" s="2"/>
      <c r="N40" s="2"/>
      <c r="O40" s="2"/>
      <c r="P40" s="2"/>
      <c r="Q40" s="31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9">
        <f>AVERAGE(F24:F33)</f>
        <v>1806.1</v>
      </c>
      <c r="B41" s="30" t="s">
        <v>39</v>
      </c>
      <c r="C41" s="30"/>
      <c r="D41" s="30"/>
      <c r="E41" s="30"/>
      <c r="F41" s="3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1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9">
        <f>AVERAGE(B24:B33)</f>
        <v>355.1</v>
      </c>
      <c r="B42" s="30" t="s">
        <v>40</v>
      </c>
      <c r="C42" s="30"/>
      <c r="D42" s="30"/>
      <c r="E42" s="30"/>
      <c r="F42" s="3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1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9">
        <f>AVERAGE(E24:E33)</f>
        <v>1392.05141</v>
      </c>
      <c r="B43" s="30" t="s">
        <v>41</v>
      </c>
      <c r="C43" s="30"/>
      <c r="D43" s="30"/>
      <c r="E43" s="30"/>
      <c r="F43" s="3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30"/>
      <c r="B44" s="30"/>
      <c r="C44" s="30"/>
      <c r="D44" s="30"/>
      <c r="E44" s="30"/>
      <c r="F44" s="3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9">
        <f>AVERAGE(D24:D33)</f>
        <v>399.7</v>
      </c>
      <c r="B45" s="30" t="s">
        <v>42</v>
      </c>
      <c r="C45" s="30"/>
      <c r="D45" s="30"/>
      <c r="E45" s="30"/>
      <c r="F45" s="3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9">
        <f>AVERAGE(G24:G33)</f>
        <v>3198.05141</v>
      </c>
      <c r="B46" s="30" t="s">
        <v>43</v>
      </c>
      <c r="C46" s="30"/>
      <c r="D46" s="30"/>
      <c r="E46" s="30"/>
      <c r="F46" s="3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6">
    <mergeCell ref="Q4:S4"/>
    <mergeCell ref="B4:D4"/>
    <mergeCell ref="E4:G4"/>
    <mergeCell ref="H4:J4"/>
    <mergeCell ref="K4:M4"/>
    <mergeCell ref="N4:P4"/>
  </mergeCells>
  <pageMargins left="0.7" right="0.7" top="0.75" bottom="0.75" header="0" footer="0"/>
  <pageSetup paperSize="9" orientation="portrait" r:id="rId1"/>
  <ignoredErrors>
    <ignoredError sqref="A40:A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7" workbookViewId="0">
      <selection activeCell="C4" sqref="C4"/>
    </sheetView>
  </sheetViews>
  <sheetFormatPr baseColWidth="10" defaultColWidth="12.5703125" defaultRowHeight="15" customHeight="1" x14ac:dyDescent="0.2"/>
  <cols>
    <col min="1" max="1" width="33.28515625" customWidth="1"/>
    <col min="2" max="2" width="17.42578125" customWidth="1"/>
    <col min="3" max="3" width="21.42578125" customWidth="1"/>
    <col min="4" max="6" width="11.42578125" customWidth="1"/>
    <col min="7" max="26" width="10.5703125" customWidth="1"/>
  </cols>
  <sheetData>
    <row r="1" spans="1:26" x14ac:dyDescent="0.25">
      <c r="A1" s="32" t="s">
        <v>44</v>
      </c>
      <c r="B1" s="32" t="s">
        <v>1</v>
      </c>
      <c r="C1" s="32" t="s">
        <v>45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46</v>
      </c>
      <c r="B2" s="33">
        <v>161</v>
      </c>
      <c r="C2" s="33">
        <v>1792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" t="s">
        <v>59</v>
      </c>
      <c r="B3" s="3">
        <v>80</v>
      </c>
      <c r="C3" s="3">
        <v>1985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2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3" t="s">
        <v>46</v>
      </c>
      <c r="B6" s="33">
        <v>280</v>
      </c>
      <c r="C6" s="33">
        <v>1392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3" t="s">
        <v>59</v>
      </c>
      <c r="B7" s="3">
        <v>122</v>
      </c>
      <c r="C7" s="3">
        <v>92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32" t="s">
        <v>47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" t="s">
        <v>46</v>
      </c>
      <c r="B10" s="33">
        <v>42</v>
      </c>
      <c r="C10" s="33">
        <v>2190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 t="s">
        <v>59</v>
      </c>
      <c r="B11" s="3">
        <v>38</v>
      </c>
      <c r="C11" s="3">
        <v>3878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25" right="0.25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zoomScale="70" zoomScaleNormal="70" workbookViewId="0">
      <selection activeCell="I11" sqref="I11"/>
    </sheetView>
  </sheetViews>
  <sheetFormatPr baseColWidth="10" defaultColWidth="12.5703125" defaultRowHeight="15" customHeight="1" x14ac:dyDescent="0.2"/>
  <cols>
    <col min="1" max="1" width="33.28515625" customWidth="1"/>
    <col min="2" max="2" width="17.42578125" customWidth="1"/>
    <col min="3" max="3" width="21.42578125" customWidth="1"/>
    <col min="4" max="6" width="11.42578125" customWidth="1"/>
    <col min="7" max="26" width="10.5703125" customWidth="1"/>
  </cols>
  <sheetData>
    <row r="1" spans="1:26" x14ac:dyDescent="0.25">
      <c r="A1" s="32" t="s">
        <v>55</v>
      </c>
      <c r="B1" s="44" t="s">
        <v>1</v>
      </c>
      <c r="C1" s="44" t="s">
        <v>45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31</v>
      </c>
      <c r="B2" s="3">
        <v>85</v>
      </c>
      <c r="C2" s="33">
        <v>191267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3" t="s">
        <v>32</v>
      </c>
      <c r="B3" s="3">
        <v>190</v>
      </c>
      <c r="C3" s="33">
        <v>131739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3" t="s">
        <v>33</v>
      </c>
      <c r="B4" s="3">
        <v>220</v>
      </c>
      <c r="C4" s="3">
        <v>69427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" t="s">
        <v>34</v>
      </c>
      <c r="B5" s="3">
        <v>164</v>
      </c>
      <c r="C5" s="3">
        <v>10088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3" t="s">
        <v>35</v>
      </c>
      <c r="B6" s="3">
        <v>94</v>
      </c>
      <c r="C6" s="3">
        <v>9497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3" t="s">
        <v>49</v>
      </c>
      <c r="B7" s="33">
        <v>159</v>
      </c>
      <c r="C7" s="33">
        <v>84405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3" t="s">
        <v>53</v>
      </c>
      <c r="B8" s="3">
        <v>165</v>
      </c>
      <c r="C8" s="3">
        <v>11622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3" t="s">
        <v>58</v>
      </c>
      <c r="B9" s="3">
        <v>163</v>
      </c>
      <c r="C9" s="3">
        <v>2207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25" right="0.25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selection activeCell="H4" sqref="H4"/>
    </sheetView>
  </sheetViews>
  <sheetFormatPr baseColWidth="10" defaultColWidth="12.5703125" defaultRowHeight="15" customHeight="1" x14ac:dyDescent="0.2"/>
  <cols>
    <col min="1" max="1" width="23.42578125" customWidth="1"/>
    <col min="2" max="2" width="10.5703125" customWidth="1"/>
    <col min="3" max="3" width="16.28515625" customWidth="1"/>
    <col min="4" max="4" width="14.7109375" customWidth="1"/>
    <col min="5" max="5" width="13.42578125" customWidth="1"/>
    <col min="6" max="6" width="10.5703125" customWidth="1"/>
    <col min="7" max="7" width="13.5703125" customWidth="1"/>
    <col min="8" max="8" width="14.5703125" customWidth="1"/>
    <col min="9" max="26" width="10.5703125" customWidth="1"/>
  </cols>
  <sheetData>
    <row r="1" spans="1:10" ht="12.75" customHeight="1" x14ac:dyDescent="0.2">
      <c r="A1" s="45" t="s">
        <v>56</v>
      </c>
      <c r="B1" s="34" t="s">
        <v>47</v>
      </c>
      <c r="C1" s="34" t="s">
        <v>7</v>
      </c>
      <c r="D1" s="34" t="s">
        <v>48</v>
      </c>
      <c r="E1" s="34" t="s">
        <v>44</v>
      </c>
      <c r="G1" s="34" t="s">
        <v>50</v>
      </c>
      <c r="H1" s="34" t="s">
        <v>51</v>
      </c>
    </row>
    <row r="2" spans="1:10" ht="12.75" customHeight="1" x14ac:dyDescent="0.2">
      <c r="A2" s="35" t="s">
        <v>1</v>
      </c>
      <c r="B2" s="36">
        <v>38</v>
      </c>
      <c r="C2" s="31">
        <v>122</v>
      </c>
      <c r="D2" s="42">
        <f>38+125</f>
        <v>163</v>
      </c>
      <c r="E2" s="36">
        <f t="shared" ref="E2:E3" si="0">SUM(B2:D2)</f>
        <v>323</v>
      </c>
      <c r="G2">
        <f>SUM(B2:C2)</f>
        <v>160</v>
      </c>
      <c r="H2" s="42">
        <f>+D2</f>
        <v>163</v>
      </c>
    </row>
    <row r="3" spans="1:10" ht="12.75" customHeight="1" x14ac:dyDescent="0.2">
      <c r="A3" s="35" t="s">
        <v>45</v>
      </c>
      <c r="B3" s="31">
        <v>3878</v>
      </c>
      <c r="C3" s="31">
        <v>92</v>
      </c>
      <c r="D3" s="43">
        <f>381+1826</f>
        <v>2207</v>
      </c>
      <c r="E3" s="31">
        <f t="shared" si="0"/>
        <v>6177</v>
      </c>
      <c r="G3">
        <f>SUM(B3:C3)</f>
        <v>3970</v>
      </c>
      <c r="H3" s="43">
        <f>+D3</f>
        <v>2207</v>
      </c>
    </row>
    <row r="4" spans="1:10" ht="12.75" customHeight="1" x14ac:dyDescent="0.2">
      <c r="A4" s="35"/>
      <c r="B4" s="31"/>
      <c r="C4" s="31"/>
      <c r="D4" s="31"/>
    </row>
    <row r="5" spans="1:10" ht="12.75" customHeight="1" x14ac:dyDescent="0.2">
      <c r="B5" s="37"/>
      <c r="C5" s="37"/>
      <c r="D5" s="37"/>
      <c r="E5" s="37"/>
      <c r="F5" s="37"/>
      <c r="G5" s="37"/>
      <c r="H5" s="37"/>
    </row>
    <row r="6" spans="1:10" ht="12.75" customHeight="1" x14ac:dyDescent="0.2">
      <c r="C6" s="37"/>
      <c r="D6" s="37"/>
      <c r="E6" s="37"/>
      <c r="F6" s="37"/>
      <c r="G6" s="37"/>
      <c r="H6" s="37"/>
    </row>
    <row r="7" spans="1:10" ht="12.75" customHeight="1" x14ac:dyDescent="0.2">
      <c r="B7" s="37"/>
      <c r="C7" s="37"/>
      <c r="D7" s="37"/>
      <c r="E7" s="37"/>
      <c r="F7" s="37"/>
      <c r="G7" s="37"/>
      <c r="H7" s="37"/>
      <c r="J7" s="37"/>
    </row>
    <row r="8" spans="1:10" ht="12.75" customHeight="1" x14ac:dyDescent="0.2">
      <c r="B8" s="37"/>
      <c r="C8" s="37"/>
      <c r="D8" s="37"/>
      <c r="E8" s="37"/>
      <c r="F8" s="37"/>
      <c r="G8" s="37"/>
      <c r="H8" s="37"/>
    </row>
    <row r="9" spans="1:10" ht="12.75" customHeight="1" x14ac:dyDescent="0.2">
      <c r="B9" s="37"/>
      <c r="C9" s="37"/>
      <c r="D9" s="37"/>
      <c r="E9" s="37"/>
      <c r="F9" s="37"/>
      <c r="G9" s="37"/>
      <c r="H9" s="37"/>
    </row>
    <row r="10" spans="1:10" ht="12.75" customHeight="1" x14ac:dyDescent="0.2">
      <c r="B10" s="37"/>
      <c r="C10" s="37"/>
      <c r="D10" s="37"/>
      <c r="E10" s="37"/>
      <c r="F10" s="37"/>
      <c r="G10" s="37"/>
      <c r="H10" s="37"/>
    </row>
    <row r="11" spans="1:10" ht="12.75" customHeight="1" x14ac:dyDescent="0.2">
      <c r="B11" s="37"/>
      <c r="C11" s="37"/>
      <c r="D11" s="37"/>
      <c r="E11" s="37"/>
      <c r="F11" s="37"/>
      <c r="G11" s="37"/>
      <c r="H11" s="37"/>
    </row>
    <row r="12" spans="1:10" ht="12.75" customHeight="1" x14ac:dyDescent="0.2">
      <c r="B12" s="37"/>
      <c r="C12" s="37"/>
      <c r="D12" s="37"/>
      <c r="E12" s="37"/>
      <c r="F12" s="37"/>
      <c r="G12" s="37"/>
      <c r="H12" s="37"/>
    </row>
    <row r="13" spans="1:10" ht="12.75" customHeight="1" x14ac:dyDescent="0.2">
      <c r="B13" s="37"/>
      <c r="C13" s="37"/>
      <c r="D13" s="37"/>
      <c r="E13" s="37"/>
      <c r="F13" s="37"/>
      <c r="G13" s="37"/>
      <c r="H13" s="37"/>
    </row>
    <row r="14" spans="1:10" ht="12.75" customHeight="1" x14ac:dyDescent="0.2">
      <c r="B14" s="37"/>
      <c r="C14" s="37"/>
      <c r="D14" s="37"/>
      <c r="E14" s="37"/>
      <c r="F14" s="37"/>
      <c r="G14" s="37"/>
      <c r="H14" s="37"/>
    </row>
    <row r="15" spans="1:10" ht="12.75" customHeight="1" x14ac:dyDescent="0.2">
      <c r="B15" s="37"/>
      <c r="C15" s="37"/>
      <c r="D15" s="37"/>
      <c r="E15" s="37"/>
      <c r="F15" s="37"/>
      <c r="G15" s="37"/>
      <c r="H15" s="37"/>
    </row>
    <row r="16" spans="1:10" ht="12.75" customHeight="1" x14ac:dyDescent="0.2">
      <c r="B16" s="37"/>
      <c r="C16" s="37"/>
      <c r="D16" s="37"/>
      <c r="E16" s="37"/>
      <c r="F16" s="37"/>
      <c r="G16" s="37"/>
      <c r="H16" s="37"/>
    </row>
    <row r="17" spans="2:8" ht="12.75" customHeight="1" x14ac:dyDescent="0.2">
      <c r="B17" s="37"/>
      <c r="C17" s="37"/>
      <c r="D17" s="37"/>
      <c r="E17" s="37"/>
      <c r="F17" s="37"/>
      <c r="G17" s="37"/>
      <c r="H17" s="37"/>
    </row>
    <row r="18" spans="2:8" ht="12.75" customHeight="1" x14ac:dyDescent="0.2">
      <c r="B18" s="37"/>
      <c r="C18" s="37"/>
      <c r="D18" s="37"/>
      <c r="E18" s="37"/>
      <c r="F18" s="37"/>
      <c r="G18" s="37"/>
      <c r="H18" s="37"/>
    </row>
    <row r="19" spans="2:8" ht="12.75" customHeight="1" x14ac:dyDescent="0.2">
      <c r="B19" s="37"/>
      <c r="C19" s="37"/>
      <c r="D19" s="37"/>
      <c r="E19" s="37"/>
      <c r="F19" s="37"/>
      <c r="G19" s="37"/>
      <c r="H19" s="37"/>
    </row>
    <row r="20" spans="2:8" ht="12.75" customHeight="1" x14ac:dyDescent="0.2">
      <c r="B20" s="37"/>
      <c r="C20" s="37"/>
      <c r="D20" s="37"/>
      <c r="E20" s="37"/>
      <c r="F20" s="37"/>
      <c r="G20" s="37"/>
      <c r="H20" s="37"/>
    </row>
    <row r="21" spans="2:8" ht="12.75" customHeight="1" x14ac:dyDescent="0.2">
      <c r="B21" s="37"/>
      <c r="C21" s="37"/>
      <c r="D21" s="37"/>
      <c r="E21" s="37"/>
      <c r="F21" s="37"/>
      <c r="G21" s="37"/>
      <c r="H21" s="37"/>
    </row>
    <row r="22" spans="2:8" ht="12.75" customHeight="1" x14ac:dyDescent="0.2">
      <c r="B22" s="37"/>
      <c r="C22" s="37"/>
      <c r="D22" s="37"/>
      <c r="E22" s="37"/>
      <c r="F22" s="37"/>
      <c r="G22" s="37"/>
      <c r="H22" s="37"/>
    </row>
    <row r="23" spans="2:8" ht="12.75" customHeight="1" x14ac:dyDescent="0.2">
      <c r="B23" s="37"/>
      <c r="C23" s="37"/>
      <c r="D23" s="37"/>
      <c r="E23" s="37"/>
      <c r="F23" s="37"/>
      <c r="G23" s="37"/>
      <c r="H23" s="37"/>
    </row>
    <row r="24" spans="2:8" ht="12.75" customHeight="1" x14ac:dyDescent="0.2">
      <c r="B24" s="37"/>
      <c r="C24" s="37"/>
      <c r="D24" s="37"/>
      <c r="E24" s="37"/>
      <c r="F24" s="37"/>
      <c r="G24" s="37"/>
      <c r="H24" s="37"/>
    </row>
    <row r="25" spans="2:8" ht="12.75" customHeight="1" x14ac:dyDescent="0.2">
      <c r="B25" s="37"/>
      <c r="C25" s="37"/>
      <c r="D25" s="37"/>
      <c r="E25" s="37"/>
      <c r="F25" s="37"/>
      <c r="G25" s="37"/>
      <c r="H25" s="37"/>
    </row>
    <row r="26" spans="2:8" ht="12.75" customHeight="1" x14ac:dyDescent="0.2">
      <c r="B26" s="37"/>
      <c r="C26" s="37"/>
      <c r="D26" s="37"/>
      <c r="E26" s="37"/>
      <c r="F26" s="37"/>
      <c r="G26" s="37"/>
      <c r="H26" s="37"/>
    </row>
    <row r="27" spans="2:8" ht="12.75" customHeight="1" x14ac:dyDescent="0.2">
      <c r="B27" s="37"/>
      <c r="C27" s="37"/>
      <c r="D27" s="37"/>
      <c r="E27" s="37"/>
      <c r="F27" s="37"/>
      <c r="G27" s="37"/>
      <c r="H27" s="37"/>
    </row>
    <row r="28" spans="2:8" ht="12.75" customHeight="1" x14ac:dyDescent="0.2">
      <c r="B28" s="37"/>
      <c r="C28" s="37"/>
      <c r="D28" s="37"/>
      <c r="E28" s="37"/>
      <c r="F28" s="37"/>
      <c r="G28" s="37"/>
      <c r="H28" s="37"/>
    </row>
    <row r="29" spans="2:8" ht="12.75" customHeight="1" x14ac:dyDescent="0.2">
      <c r="B29" s="37"/>
      <c r="C29" s="37"/>
      <c r="D29" s="37"/>
      <c r="E29" s="37"/>
      <c r="F29" s="37"/>
      <c r="G29" s="37"/>
      <c r="H29" s="37"/>
    </row>
    <row r="30" spans="2:8" ht="12.75" customHeight="1" x14ac:dyDescent="0.2">
      <c r="B30" s="37"/>
      <c r="C30" s="37"/>
      <c r="D30" s="37"/>
      <c r="E30" s="37"/>
      <c r="F30" s="37"/>
      <c r="G30" s="37"/>
      <c r="H30" s="37"/>
    </row>
    <row r="31" spans="2:8" ht="12.75" customHeight="1" x14ac:dyDescent="0.2">
      <c r="B31" s="37"/>
      <c r="C31" s="37"/>
      <c r="D31" s="37"/>
      <c r="E31" s="37"/>
      <c r="F31" s="37"/>
      <c r="G31" s="37"/>
      <c r="H31" s="37"/>
    </row>
    <row r="32" spans="2:8" ht="12.75" customHeight="1" x14ac:dyDescent="0.2">
      <c r="B32" s="37"/>
      <c r="C32" s="37"/>
      <c r="D32" s="37"/>
      <c r="E32" s="37"/>
      <c r="F32" s="37"/>
      <c r="G32" s="37"/>
      <c r="H32" s="37"/>
    </row>
    <row r="33" spans="2:8" ht="12.75" customHeight="1" x14ac:dyDescent="0.2">
      <c r="B33" s="37"/>
      <c r="C33" s="37"/>
      <c r="D33" s="37"/>
      <c r="E33" s="37"/>
      <c r="F33" s="37"/>
      <c r="G33" s="37"/>
      <c r="H33" s="37"/>
    </row>
    <row r="34" spans="2:8" ht="12.75" customHeight="1" x14ac:dyDescent="0.2">
      <c r="B34" s="37"/>
      <c r="C34" s="37"/>
      <c r="D34" s="37"/>
      <c r="E34" s="37"/>
      <c r="F34" s="37"/>
      <c r="G34" s="37"/>
      <c r="H34" s="37"/>
    </row>
    <row r="35" spans="2:8" ht="12.75" customHeight="1" x14ac:dyDescent="0.2">
      <c r="B35" s="37"/>
      <c r="C35" s="37"/>
      <c r="D35" s="37"/>
      <c r="E35" s="37"/>
      <c r="F35" s="37"/>
      <c r="G35" s="37"/>
      <c r="H35" s="37"/>
    </row>
    <row r="36" spans="2:8" ht="12.75" customHeight="1" x14ac:dyDescent="0.2">
      <c r="B36" s="37"/>
      <c r="C36" s="37"/>
      <c r="D36" s="37"/>
      <c r="E36" s="37"/>
      <c r="F36" s="37"/>
      <c r="G36" s="37"/>
      <c r="H36" s="37"/>
    </row>
    <row r="37" spans="2:8" ht="12.75" customHeight="1" x14ac:dyDescent="0.2">
      <c r="B37" s="37"/>
      <c r="C37" s="37"/>
      <c r="D37" s="37"/>
      <c r="E37" s="37"/>
      <c r="F37" s="37"/>
      <c r="G37" s="37"/>
      <c r="H37" s="37"/>
    </row>
    <row r="38" spans="2:8" ht="12.75" customHeight="1" x14ac:dyDescent="0.2">
      <c r="B38" s="37"/>
      <c r="C38" s="37"/>
      <c r="D38" s="37"/>
      <c r="E38" s="37"/>
      <c r="F38" s="37"/>
      <c r="G38" s="37"/>
      <c r="H38" s="37"/>
    </row>
    <row r="39" spans="2:8" ht="12.75" customHeight="1" x14ac:dyDescent="0.2">
      <c r="B39" s="37"/>
      <c r="C39" s="37"/>
      <c r="D39" s="37"/>
      <c r="E39" s="37"/>
      <c r="F39" s="37"/>
      <c r="G39" s="37"/>
      <c r="H39" s="37"/>
    </row>
    <row r="40" spans="2:8" ht="12.75" customHeight="1" x14ac:dyDescent="0.2">
      <c r="B40" s="37"/>
      <c r="C40" s="37"/>
      <c r="D40" s="37"/>
      <c r="E40" s="37"/>
      <c r="F40" s="37"/>
      <c r="G40" s="37"/>
      <c r="H40" s="37"/>
    </row>
    <row r="41" spans="2:8" ht="12.75" customHeight="1" x14ac:dyDescent="0.2">
      <c r="B41" s="37"/>
      <c r="C41" s="37"/>
      <c r="D41" s="37"/>
      <c r="E41" s="37"/>
      <c r="F41" s="37"/>
      <c r="G41" s="37"/>
      <c r="H41" s="37"/>
    </row>
    <row r="42" spans="2:8" ht="12.75" customHeight="1" x14ac:dyDescent="0.2">
      <c r="B42" s="37"/>
      <c r="C42" s="37"/>
      <c r="D42" s="37"/>
      <c r="E42" s="37"/>
      <c r="F42" s="37"/>
      <c r="G42" s="37"/>
      <c r="H42" s="37"/>
    </row>
    <row r="43" spans="2:8" ht="12.75" customHeight="1" x14ac:dyDescent="0.2">
      <c r="B43" s="37"/>
      <c r="C43" s="37"/>
      <c r="D43" s="37"/>
      <c r="E43" s="37"/>
      <c r="F43" s="37"/>
      <c r="G43" s="37"/>
      <c r="H43" s="37"/>
    </row>
    <row r="44" spans="2:8" ht="12.75" customHeight="1" x14ac:dyDescent="0.2">
      <c r="B44" s="37"/>
      <c r="C44" s="37"/>
      <c r="D44" s="37"/>
      <c r="E44" s="37"/>
      <c r="F44" s="37"/>
      <c r="G44" s="37"/>
      <c r="H44" s="37"/>
    </row>
    <row r="45" spans="2:8" ht="12.75" customHeight="1" x14ac:dyDescent="0.2">
      <c r="B45" s="37"/>
      <c r="C45" s="37"/>
      <c r="D45" s="37"/>
      <c r="E45" s="37"/>
      <c r="F45" s="37"/>
      <c r="G45" s="37"/>
      <c r="H45" s="37"/>
    </row>
    <row r="46" spans="2:8" ht="12.75" customHeight="1" x14ac:dyDescent="0.2">
      <c r="B46" s="37"/>
      <c r="C46" s="37"/>
      <c r="D46" s="37"/>
      <c r="E46" s="37"/>
      <c r="F46" s="37"/>
      <c r="G46" s="37"/>
      <c r="H46" s="37"/>
    </row>
    <row r="47" spans="2:8" ht="12.75" customHeight="1" x14ac:dyDescent="0.2">
      <c r="B47" s="37"/>
      <c r="C47" s="37"/>
      <c r="D47" s="37"/>
      <c r="E47" s="37"/>
      <c r="F47" s="37"/>
      <c r="G47" s="37"/>
      <c r="H47" s="37"/>
    </row>
    <row r="48" spans="2:8" ht="12.75" customHeight="1" x14ac:dyDescent="0.2">
      <c r="B48" s="37"/>
      <c r="C48" s="37"/>
      <c r="D48" s="37"/>
      <c r="E48" s="37"/>
      <c r="F48" s="37"/>
      <c r="G48" s="37"/>
      <c r="H48" s="37"/>
    </row>
    <row r="49" spans="2:8" ht="12.75" customHeight="1" x14ac:dyDescent="0.2">
      <c r="B49" s="37"/>
      <c r="C49" s="37"/>
      <c r="D49" s="37"/>
      <c r="E49" s="37"/>
      <c r="F49" s="37"/>
      <c r="G49" s="37"/>
      <c r="H49" s="37"/>
    </row>
    <row r="50" spans="2:8" ht="12.75" customHeight="1" x14ac:dyDescent="0.2">
      <c r="B50" s="37"/>
      <c r="C50" s="37"/>
      <c r="D50" s="37"/>
      <c r="E50" s="37"/>
      <c r="F50" s="37"/>
      <c r="G50" s="37"/>
      <c r="H50" s="37"/>
    </row>
    <row r="51" spans="2:8" ht="12.75" customHeight="1" x14ac:dyDescent="0.2">
      <c r="B51" s="37"/>
      <c r="C51" s="37"/>
      <c r="D51" s="37"/>
      <c r="E51" s="37"/>
      <c r="F51" s="37"/>
      <c r="G51" s="37"/>
      <c r="H51" s="37"/>
    </row>
    <row r="52" spans="2:8" ht="12.75" customHeight="1" x14ac:dyDescent="0.2">
      <c r="B52" s="37"/>
      <c r="C52" s="37"/>
      <c r="D52" s="37"/>
      <c r="E52" s="37"/>
      <c r="F52" s="37"/>
      <c r="G52" s="37"/>
      <c r="H52" s="37"/>
    </row>
    <row r="53" spans="2:8" ht="12.75" customHeight="1" x14ac:dyDescent="0.2">
      <c r="B53" s="2"/>
      <c r="C53" s="2"/>
      <c r="D53" s="2"/>
      <c r="E53" s="2"/>
      <c r="F53" s="2"/>
      <c r="G53" s="2"/>
      <c r="H53" s="2"/>
    </row>
    <row r="54" spans="2:8" ht="12.75" customHeight="1" x14ac:dyDescent="0.2">
      <c r="B54" s="2"/>
      <c r="C54" s="2"/>
      <c r="D54" s="2"/>
      <c r="E54" s="2"/>
      <c r="F54" s="2"/>
      <c r="G54" s="2"/>
      <c r="H54" s="2"/>
    </row>
    <row r="55" spans="2:8" ht="12.75" customHeight="1" x14ac:dyDescent="0.2">
      <c r="B55" s="2"/>
      <c r="C55" s="2"/>
      <c r="D55" s="2"/>
      <c r="E55" s="2"/>
      <c r="F55" s="2"/>
      <c r="G55" s="2"/>
      <c r="H55" s="2"/>
    </row>
    <row r="56" spans="2:8" ht="12.75" customHeight="1" x14ac:dyDescent="0.2"/>
    <row r="57" spans="2:8" ht="12.75" customHeight="1" x14ac:dyDescent="0.2"/>
    <row r="58" spans="2:8" ht="12.75" customHeight="1" x14ac:dyDescent="0.2"/>
    <row r="59" spans="2:8" ht="12.75" customHeight="1" x14ac:dyDescent="0.2"/>
    <row r="60" spans="2:8" ht="12.75" customHeight="1" x14ac:dyDescent="0.2"/>
    <row r="61" spans="2:8" ht="12.75" customHeight="1" x14ac:dyDescent="0.2"/>
    <row r="62" spans="2:8" ht="12.75" customHeight="1" x14ac:dyDescent="0.2"/>
    <row r="63" spans="2:8" ht="12.75" customHeight="1" x14ac:dyDescent="0.2"/>
    <row r="64" spans="2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/>
  <ignoredErrors>
    <ignoredError sqref="G2:G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1996-2025</vt:lpstr>
      <vt:lpstr>Zona Andina Ultimas 10 Temp.</vt:lpstr>
      <vt:lpstr>Zona Monte</vt:lpstr>
      <vt:lpstr>Resumen 2024-2025</vt:lpstr>
      <vt:lpstr>'1996-2025'!Área_de_impresión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Prevencion</dc:creator>
  <cp:lastModifiedBy>Pc10</cp:lastModifiedBy>
  <cp:lastPrinted>2024-08-01T16:18:26Z</cp:lastPrinted>
  <dcterms:created xsi:type="dcterms:W3CDTF">2020-01-23T13:14:38Z</dcterms:created>
  <dcterms:modified xsi:type="dcterms:W3CDTF">2025-11-20T15:51:28Z</dcterms:modified>
</cp:coreProperties>
</file>